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75" activeTab="1"/>
  </bookViews>
  <sheets>
    <sheet name="ปีงบฯ62ขาเข้า" sheetId="5" r:id="rId1"/>
    <sheet name="ขาเข้า พ.ค.62" sheetId="7" r:id="rId2"/>
    <sheet name="ขาออก พค 62 และงบ62" sheetId="8" r:id="rId3"/>
    <sheet name="ผด. พค62" sheetId="9" r:id="rId4"/>
    <sheet name="ผด.ตค61-พค62" sheetId="10" r:id="rId5"/>
  </sheets>
  <definedNames>
    <definedName name="_xlnm.Print_Area" localSheetId="0">ปีงบฯ62ขาเข้า!$A$1:$F$20</definedName>
  </definedNames>
  <calcPr calcId="162913"/>
</workbook>
</file>

<file path=xl/calcChain.xml><?xml version="1.0" encoding="utf-8"?>
<calcChain xmlns="http://schemas.openxmlformats.org/spreadsheetml/2006/main">
  <c r="J17" i="9" l="1"/>
  <c r="J18" i="9" s="1"/>
  <c r="I17" i="9"/>
  <c r="I18" i="9" s="1"/>
  <c r="E17" i="9"/>
  <c r="E18" i="9" s="1"/>
  <c r="D17" i="9"/>
  <c r="D18" i="9" s="1"/>
  <c r="I57" i="8" l="1"/>
  <c r="J56" i="8"/>
  <c r="J57" i="8" s="1"/>
  <c r="I56" i="8"/>
  <c r="E16" i="8"/>
  <c r="E17" i="8" s="1"/>
  <c r="D16" i="8"/>
  <c r="D17" i="8" s="1"/>
  <c r="F17" i="5" l="1"/>
  <c r="E17" i="5"/>
  <c r="D17" i="5"/>
  <c r="E17" i="7"/>
  <c r="F17" i="7"/>
  <c r="D17" i="7"/>
  <c r="F15" i="7"/>
  <c r="F16" i="7" s="1"/>
  <c r="E15" i="7"/>
  <c r="D15" i="7"/>
  <c r="G13" i="7"/>
  <c r="G12" i="7"/>
  <c r="E16" i="7" l="1"/>
  <c r="D16" i="7"/>
  <c r="E15" i="5" l="1"/>
  <c r="E16" i="5" s="1"/>
  <c r="F15" i="5"/>
  <c r="F16" i="5" s="1"/>
  <c r="D15" i="5"/>
  <c r="D16" i="5" s="1"/>
</calcChain>
</file>

<file path=xl/sharedStrings.xml><?xml version="1.0" encoding="utf-8"?>
<sst xmlns="http://schemas.openxmlformats.org/spreadsheetml/2006/main" count="259" uniqueCount="163">
  <si>
    <t>0704</t>
  </si>
  <si>
    <t>0714</t>
  </si>
  <si>
    <t>0810</t>
  </si>
  <si>
    <t>0901</t>
  </si>
  <si>
    <t>1005</t>
  </si>
  <si>
    <t>2716</t>
  </si>
  <si>
    <t>มูลค่าสินค้านำเข้าสูงสุด  10  อันดับ</t>
  </si>
  <si>
    <t>ด่านศุลกากรช่องเม็ก</t>
  </si>
  <si>
    <t>ลำดับ</t>
  </si>
  <si>
    <t>ชนิดสินค้า</t>
  </si>
  <si>
    <t>รวม</t>
  </si>
  <si>
    <t>อื่น ๆ</t>
  </si>
  <si>
    <t>รวมทั้งสิ้น</t>
  </si>
  <si>
    <t xml:space="preserve">            </t>
  </si>
  <si>
    <t>พิกัด</t>
  </si>
  <si>
    <t>มูลค่า (บาท)</t>
  </si>
  <si>
    <t>มันสำปะหลัง (มันเส้น, หัวมัน)</t>
  </si>
  <si>
    <t>พลังงานไฟฟ้า</t>
  </si>
  <si>
    <t>กะหล่ำปลี</t>
  </si>
  <si>
    <t>เมล็ดกาแฟดิบ, เมล็ดกาแฟคั่ว</t>
  </si>
  <si>
    <t>เมล็ดข้าวโพดเลี้ยงสัตว์</t>
  </si>
  <si>
    <t>ชุดสายไฟ, ชุดสายไฟประกอบ</t>
  </si>
  <si>
    <t>น้ำหนัก (ตัน)</t>
  </si>
  <si>
    <t>อื่นๆ</t>
  </si>
  <si>
    <t>ภาษีมูลค่าเพิ่ม</t>
  </si>
  <si>
    <t>กาแฟสำเร็จรูป, กาแฟ 3in1</t>
  </si>
  <si>
    <t>8426</t>
  </si>
  <si>
    <t>8428</t>
  </si>
  <si>
    <t>รถยก (เก่าใช้แล้วพร้อมอุปกรณ์) (สุทธินำกลับ)</t>
  </si>
  <si>
    <t>ประจำปีงบประมาณ  2562 (พฤษภาคม 2562)</t>
  </si>
  <si>
    <t>9031</t>
  </si>
  <si>
    <t>0706</t>
  </si>
  <si>
    <t>0803</t>
  </si>
  <si>
    <t>เมล็ดกาแฟดิบ/คั่ว</t>
  </si>
  <si>
    <t>กาแฟสำเร็จรูป</t>
  </si>
  <si>
    <t>มูลค่า (ล้านบาท)</t>
  </si>
  <si>
    <t>ชุดเครื่องมือตรวจสอบการสั่นสะเทือนของเครื่องจักร</t>
  </si>
  <si>
    <t>รถกระเช้า (เก่าใช้แล้วพร้อมอุปกรณ์)</t>
  </si>
  <si>
    <t>ผักกาดขาว</t>
  </si>
  <si>
    <t>กล้วยดิบ</t>
  </si>
  <si>
    <t>ประจำปีงบประมาณ  2562 (ตุลาคม - พฤษภาคม 2562)</t>
  </si>
  <si>
    <t>ปั้นจั่นแบบล้อตีนตะขาบ, รถกระเช้า เก่าใช้แล้วพร้อมอุปกรณ์ (สุทธินำกลับ)</t>
  </si>
  <si>
    <t>มะขามเปียก, เสาวรส</t>
  </si>
  <si>
    <t>VAT (ล้านบาท)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</si>
  <si>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</si>
  <si>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</si>
  <si>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2562</t>
  </si>
  <si>
    <t>ปีงบประมาณ 2562   (เดือน พฤษภาคม 2562)</t>
  </si>
  <si>
    <t>ประจำเดือนพฤษภาคม  2562</t>
  </si>
  <si>
    <t>ลำดับที่</t>
  </si>
  <si>
    <t xml:space="preserve">น้ำหนัก </t>
  </si>
  <si>
    <t>พิกัด8 หลัก</t>
  </si>
  <si>
    <t>สินค้า</t>
  </si>
  <si>
    <t>น้ำหนัก</t>
  </si>
  <si>
    <t>มูลค่า</t>
  </si>
  <si>
    <t>น้ำมันดีเชลหมุนเร็ว</t>
  </si>
  <si>
    <t>น้ำมันเบนชินไร้สารตะกั่ว</t>
  </si>
  <si>
    <t>น้ำมันเตา</t>
  </si>
  <si>
    <t>ผงชูรส</t>
  </si>
  <si>
    <t>ปูนซีเมนต์</t>
  </si>
  <si>
    <t>น้ำมันหล่อลื่น</t>
  </si>
  <si>
    <t>รถไถนาเดินตาม</t>
  </si>
  <si>
    <t>น้ำผลไม้</t>
  </si>
  <si>
    <t>แบตเตอรี่ GS สำหรับรถยนต์</t>
  </si>
  <si>
    <t>อาหารไก่</t>
  </si>
  <si>
    <t>อาหารหมู</t>
  </si>
  <si>
    <t>กระเบื้องลอนคู่</t>
  </si>
  <si>
    <t>รวมทั้งหมด</t>
  </si>
  <si>
    <t>ปุ๋ยเคมี</t>
  </si>
  <si>
    <t>รถยนต์นั่งเก๋งกระบะ</t>
  </si>
  <si>
    <t>ชุดเครื่องมือตอบการสั่นสะเทือน</t>
  </si>
  <si>
    <t>01031000</t>
  </si>
  <si>
    <t>สุกร</t>
  </si>
  <si>
    <t>เบนซินไร้สารตะกั่ว</t>
  </si>
  <si>
    <t>ผงชักพอก</t>
  </si>
  <si>
    <t>น้ำตาลทราย</t>
  </si>
  <si>
    <t>เบนเทอไลด์</t>
  </si>
  <si>
    <t>ยางนอก</t>
  </si>
  <si>
    <t>ถุงพลาสติก</t>
  </si>
  <si>
    <t>เหล็กเส้น</t>
  </si>
  <si>
    <t>นมถั่วเหลือง</t>
  </si>
  <si>
    <t>รถยนต์นั่งกระบะ</t>
  </si>
  <si>
    <t>ปีงบประมาณ 2562   (เดือนตุลาคม 61 - พฤษภาคม 2562)</t>
  </si>
  <si>
    <t>ชาเขียวญี่ปุ่น</t>
  </si>
  <si>
    <t>เครื่องยนต์ดีเซล</t>
  </si>
  <si>
    <t>ขวดพลาสติก</t>
  </si>
  <si>
    <t>น้ำมันเชื้อเพลิง</t>
  </si>
  <si>
    <t>บะหมี่</t>
  </si>
  <si>
    <t>อาหารสัตว์</t>
  </si>
  <si>
    <t>ขนมโรล</t>
  </si>
  <si>
    <t>รถยนต์เก๋งกระบะ</t>
  </si>
  <si>
    <t>กระเบื้องคอนกรีต</t>
  </si>
  <si>
    <t>ลวดหนาม</t>
  </si>
  <si>
    <t>รถไถนา</t>
  </si>
  <si>
    <t>ปลายข้าว</t>
  </si>
  <si>
    <t>พลาสติก</t>
  </si>
  <si>
    <t>ผ้าอนามัย</t>
  </si>
  <si>
    <t>เหล็ก</t>
  </si>
  <si>
    <t>ผลิตภัณฑ์</t>
  </si>
  <si>
    <t>น้ำผลไม้,น้ำเชื่อม</t>
  </si>
  <si>
    <t>ชอสปรุงรส</t>
  </si>
  <si>
    <t>ขนม</t>
  </si>
  <si>
    <t>สบู่</t>
  </si>
  <si>
    <t>กระเบื้องติดผนัง</t>
  </si>
  <si>
    <t>บะหมี่กึ่งสำเร็จรูป</t>
  </si>
  <si>
    <t>กระเบื้อง</t>
  </si>
  <si>
    <t>แผ่นรีดทำด้วยเหล้ก</t>
  </si>
  <si>
    <t>ขนมอบกรอบ</t>
  </si>
  <si>
    <t>เครื่องยนต์</t>
  </si>
  <si>
    <t xml:space="preserve">     รวมทั้งสิ้น</t>
  </si>
  <si>
    <t xml:space="preserve">มูลค่าสินค้าผ่านแดนสูงสุด  10  อันดับ </t>
  </si>
  <si>
    <t>ปีงบประมาณ 2562   เดือน พฤษภาคม  2562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</si>
  <si>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</si>
  <si>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</si>
  <si>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</si>
  <si>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</si>
  <si>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</si>
  <si>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</si>
  <si>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เมล็ดกาแฟดิบ</t>
  </si>
  <si>
    <t>เครื่องวัดและควบคุมกระแสไฟฟ้า</t>
  </si>
  <si>
    <t>อุปกรณ์และเครื่องใช้ในการสำรวจ</t>
  </si>
  <si>
    <t>บุหรี่</t>
  </si>
  <si>
    <t>ชิ้นส่วนเฟอร์นิเจอร์ไม้ดู่,ชิ้นส่วนเฟอร์นิเจอร์สัก,แต้ฮ้อ</t>
  </si>
  <si>
    <t>เครื่องปรับอากาศ</t>
  </si>
  <si>
    <t>แบตเตอรี่ชาร์ทไฟได้</t>
  </si>
  <si>
    <t>เครน</t>
  </si>
  <si>
    <t>หม้อแปลงไฟฟ้า</t>
  </si>
  <si>
    <t>เครื่องมือสำหรับย่อยหิน</t>
  </si>
  <si>
    <t>ข้าวเหนียว</t>
  </si>
  <si>
    <t>มอลต์</t>
  </si>
  <si>
    <t>ยางพารา</t>
  </si>
  <si>
    <t>ยาง</t>
  </si>
  <si>
    <t>สมุนไพร</t>
  </si>
  <si>
    <t>ประตูระบายน้ำชนิดล้อเลื่อน</t>
  </si>
  <si>
    <t>เครื่อง และ อุปกรณ์สำหรับการออกกำลังกายทั่วไป กายกรรม หรือ กรีฑา</t>
  </si>
  <si>
    <t>ผักอบแห้ง</t>
  </si>
  <si>
    <t>เครื่องมือช่างและเครื่องมือที่ใช้ในบ้าน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</si>
  <si>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</si>
  <si>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</si>
  <si>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</si>
  <si>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จำนวนใบขนผ่านแดนออก 43 ใบขน</t>
  </si>
  <si>
    <t xml:space="preserve">                                 จำนวนใบขนผ่านแดนออก 85 ใบขน</t>
  </si>
  <si>
    <t xml:space="preserve">  มูลค่าสินค้าผ่านแดนสูงสุด  10  อันดับ </t>
  </si>
  <si>
    <t xml:space="preserve"> ไตรมาสที่ 1 ปีงบประมาณ 2562   (เดือน ตุลาคม 61- พฤษภาคม 62)</t>
  </si>
  <si>
    <t>เมล็กกาแฟดิบ</t>
  </si>
  <si>
    <t>90111100</t>
  </si>
  <si>
    <t>เบียร์</t>
  </si>
  <si>
    <t>ชิ้นส่วนเฟอร์นิเจอร์ไม้ดู่,สัก</t>
  </si>
  <si>
    <t>สายไฟ</t>
  </si>
  <si>
    <t>ปลายข้าวเหนียว</t>
  </si>
  <si>
    <t>ฉนวนลูกถ้วยแก้ว</t>
  </si>
  <si>
    <t>กระเบื้องปูพื้นและติดผนัง</t>
  </si>
  <si>
    <t>เครื่องกำเนิดไฟฟ้า,กังหันพร้อมอุปกรณ์</t>
  </si>
  <si>
    <t>แป้งมันสำปะหลัง(INV.03-TW-2019)</t>
  </si>
  <si>
    <t>อุปกรณ์ไฟฟ้าสำหรับตัดต่อวงจรไฟฟ้า</t>
  </si>
  <si>
    <t>เฟอร์นิเจอร์ไม้ดู่</t>
  </si>
  <si>
    <t>ออโต้ทรานฟอร์มเมอร์พร้อมอุปกรณ์</t>
  </si>
  <si>
    <t>อุปกรณ์ใช้ในโรงพยาบาล</t>
  </si>
  <si>
    <t xml:space="preserve"> </t>
  </si>
  <si>
    <t xml:space="preserve">           รวมทั้งสิ้น</t>
  </si>
  <si>
    <t>จำนวนใบขนผ่านแดนเข้า 315  ใบขน</t>
  </si>
  <si>
    <t xml:space="preserve">                                 จำนวนใบขนผ่านแดนออก  662   ใบขน</t>
  </si>
  <si>
    <t>ปุ่ยเคมี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</si>
</sst>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_-* #,##0.00_-;\-* #,##0.00_-;_-* &quot;-&quot;??_-;_-@_-"/>
    <numFmt numFmtId="188" formatCode="_-* #,##0.000_-;\-* #,##0.000_-;_-* &quot;-&quot;???_-;_-@_-"/>
    <numFmt numFmtId="189" formatCode="_(* #,##0.000_);_(* \(#,##0.000\);_(* &quot;-&quot;??_);_(@_)"/>
    <numFmt numFmtId="190" formatCode="#,##0.000"/>
    <numFmt numFmtId="191" formatCode="0.000"/>
    <numFmt numFmtId="192" formatCode="_-* #,##0.000_-;\-* #,##0.000_-;_-* &quot;-&quot;??_-;_-@_-"/>
    <numFmt numFmtId="193" formatCode="#,##0.00;[Red]#,##0.00"/>
    <numFmt numFmtId="194" formatCode="#,##0.000;[Red]#,##0.000"/>
    <numFmt numFmtId="195" formatCode="_-* #,##0.00_-;\-* #,##0.00_-;_-* &quot;-&quot;???_-;_-@_-"/>
  </numFmts>
  <fonts count="40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8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8"/>
      <color theme="1" tint="0.14999847407452621"/>
      <name val="TH SarabunPSK"/>
      <family val="2"/>
    </font>
    <font>
      <sz val="11"/>
      <color theme="0"/>
      <name val="Tahoma"/>
      <family val="2"/>
      <scheme val="minor"/>
    </font>
    <font>
      <sz val="11"/>
      <color theme="1"/>
      <name val="Calibri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Arial"/>
      <family val="2"/>
    </font>
    <font>
      <sz val="16"/>
      <color theme="1" tint="4.9989318521683403E-2"/>
      <name val="TH SarabunPSK"/>
      <family val="2"/>
    </font>
    <font>
      <sz val="16"/>
      <name val="TH SarabunPSK"/>
      <family val="2"/>
    </font>
    <font>
      <b/>
      <sz val="22"/>
      <color indexed="8"/>
      <name val="TH SarabunPSK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b/>
      <sz val="16"/>
      <color theme="1" tint="0.14999847407452621"/>
      <name val="TH SarabunPSK"/>
      <family val="2"/>
    </font>
    <font>
      <sz val="12"/>
      <color theme="1" tint="0.14999847407452621"/>
      <name val="TH SarabunPSK"/>
      <family val="2"/>
    </font>
    <font>
      <sz val="18"/>
      <color theme="1" tint="4.9989318521683403E-2"/>
      <name val="TH SarabunPSK"/>
      <family val="2"/>
    </font>
    <font>
      <u/>
      <sz val="11"/>
      <color theme="10"/>
      <name val="Tahoma"/>
      <family val="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 tint="4.9989318521683403E-2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3" fillId="0" borderId="0"/>
    <xf numFmtId="187" fontId="20" fillId="0" borderId="0" applyFont="0" applyFill="0" applyBorder="0" applyAlignment="0" applyProtection="0"/>
    <xf numFmtId="0" fontId="23" fillId="0" borderId="0"/>
    <xf numFmtId="0" fontId="27" fillId="0" borderId="0"/>
    <xf numFmtId="0" fontId="3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86">
    <xf numFmtId="0" fontId="0" fillId="0" borderId="0" xfId="0"/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5" fillId="0" borderId="0" xfId="1" applyFont="1"/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9" fontId="4" fillId="0" borderId="0" xfId="1" applyNumberFormat="1" applyFont="1" applyAlignment="1">
      <alignment horizontal="center" vertical="center"/>
    </xf>
    <xf numFmtId="189" fontId="5" fillId="0" borderId="0" xfId="2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90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192" fontId="3" fillId="0" borderId="0" xfId="2" applyNumberFormat="1" applyFont="1"/>
    <xf numFmtId="191" fontId="3" fillId="0" borderId="0" xfId="1" applyNumberFormat="1" applyFont="1"/>
    <xf numFmtId="192" fontId="2" fillId="0" borderId="0" xfId="1" applyNumberFormat="1" applyFont="1" applyAlignment="1">
      <alignment vertical="center"/>
    </xf>
    <xf numFmtId="193" fontId="3" fillId="0" borderId="0" xfId="1" applyNumberFormat="1" applyFont="1" applyAlignment="1">
      <alignment vertical="center"/>
    </xf>
    <xf numFmtId="193" fontId="3" fillId="0" borderId="0" xfId="1" applyNumberFormat="1" applyFont="1"/>
    <xf numFmtId="194" fontId="3" fillId="0" borderId="0" xfId="1" applyNumberFormat="1" applyFont="1"/>
    <xf numFmtId="0" fontId="1" fillId="0" borderId="0" xfId="1"/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vertical="center" wrapText="1"/>
    </xf>
    <xf numFmtId="187" fontId="2" fillId="4" borderId="7" xfId="1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189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192" fontId="3" fillId="0" borderId="0" xfId="2" applyNumberFormat="1" applyFont="1" applyAlignment="1">
      <alignment vertical="center"/>
    </xf>
    <xf numFmtId="191" fontId="3" fillId="0" borderId="0" xfId="1" applyNumberFormat="1" applyFont="1" applyAlignment="1">
      <alignment vertical="center"/>
    </xf>
    <xf numFmtId="194" fontId="3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95" fontId="6" fillId="0" borderId="1" xfId="1" applyNumberFormat="1" applyFont="1" applyBorder="1" applyAlignment="1">
      <alignment horizontal="right" vertical="center"/>
    </xf>
    <xf numFmtId="195" fontId="6" fillId="0" borderId="1" xfId="1" applyNumberFormat="1" applyFont="1" applyBorder="1" applyAlignment="1">
      <alignment vertical="center"/>
    </xf>
    <xf numFmtId="195" fontId="8" fillId="3" borderId="1" xfId="1" applyNumberFormat="1" applyFont="1" applyFill="1" applyBorder="1" applyAlignment="1">
      <alignment horizontal="center" vertical="center"/>
    </xf>
    <xf numFmtId="195" fontId="8" fillId="3" borderId="1" xfId="1" applyNumberFormat="1" applyFont="1" applyFill="1" applyBorder="1" applyAlignment="1">
      <alignment vertical="center"/>
    </xf>
    <xf numFmtId="195" fontId="6" fillId="0" borderId="4" xfId="1" applyNumberFormat="1" applyFont="1" applyBorder="1" applyAlignment="1">
      <alignment vertical="center"/>
    </xf>
    <xf numFmtId="195" fontId="2" fillId="4" borderId="7" xfId="1" applyNumberFormat="1" applyFont="1" applyFill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195" fontId="6" fillId="0" borderId="1" xfId="1" applyNumberFormat="1" applyFont="1" applyBorder="1" applyAlignment="1">
      <alignment vertical="top"/>
    </xf>
    <xf numFmtId="0" fontId="15" fillId="0" borderId="0" xfId="4" applyFont="1"/>
    <xf numFmtId="0" fontId="15" fillId="0" borderId="0" xfId="4" applyFont="1" applyAlignment="1">
      <alignment horizontal="center"/>
    </xf>
    <xf numFmtId="0" fontId="16" fillId="0" borderId="0" xfId="4" applyNumberFormat="1" applyFont="1" applyAlignment="1">
      <alignment horizontal="center"/>
    </xf>
    <xf numFmtId="43" fontId="15" fillId="0" borderId="0" xfId="3" applyFont="1"/>
    <xf numFmtId="190" fontId="15" fillId="0" borderId="0" xfId="4" applyNumberFormat="1" applyFont="1"/>
    <xf numFmtId="0" fontId="14" fillId="0" borderId="13" xfId="5" applyNumberFormat="1" applyFont="1" applyFill="1" applyBorder="1" applyAlignment="1" applyProtection="1">
      <alignment horizontal="center"/>
    </xf>
    <xf numFmtId="0" fontId="17" fillId="5" borderId="1" xfId="4" applyFont="1" applyFill="1" applyBorder="1" applyAlignment="1">
      <alignment horizontal="center" vertical="center" wrapText="1"/>
    </xf>
    <xf numFmtId="0" fontId="18" fillId="5" borderId="1" xfId="4" applyFont="1" applyFill="1" applyBorder="1" applyAlignment="1">
      <alignment horizontal="center" vertical="center"/>
    </xf>
    <xf numFmtId="0" fontId="19" fillId="5" borderId="1" xfId="4" applyNumberFormat="1" applyFont="1" applyFill="1" applyBorder="1" applyAlignment="1">
      <alignment horizontal="center" vertical="center"/>
    </xf>
    <xf numFmtId="43" fontId="18" fillId="5" borderId="1" xfId="3" applyFont="1" applyFill="1" applyBorder="1" applyAlignment="1">
      <alignment horizontal="center" vertical="center"/>
    </xf>
    <xf numFmtId="190" fontId="18" fillId="5" borderId="1" xfId="6" applyNumberFormat="1" applyFont="1" applyFill="1" applyBorder="1" applyAlignment="1">
      <alignment horizontal="center" vertical="center"/>
    </xf>
    <xf numFmtId="0" fontId="21" fillId="6" borderId="1" xfId="1" applyNumberFormat="1" applyFont="1" applyFill="1" applyBorder="1" applyAlignment="1" applyProtection="1">
      <alignment horizontal="center" vertical="center" wrapText="1"/>
    </xf>
    <xf numFmtId="0" fontId="22" fillId="6" borderId="1" xfId="1" applyNumberFormat="1" applyFont="1" applyFill="1" applyBorder="1" applyAlignment="1" applyProtection="1">
      <alignment horizontal="center" vertical="center"/>
    </xf>
    <xf numFmtId="0" fontId="19" fillId="7" borderId="1" xfId="7" applyFont="1" applyFill="1" applyBorder="1" applyAlignment="1">
      <alignment horizontal="center" vertical="center"/>
    </xf>
    <xf numFmtId="190" fontId="19" fillId="7" borderId="1" xfId="7" applyNumberFormat="1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/>
    </xf>
    <xf numFmtId="0" fontId="24" fillId="8" borderId="1" xfId="4" applyFont="1" applyFill="1" applyBorder="1" applyAlignment="1">
      <alignment horizontal="left"/>
    </xf>
    <xf numFmtId="0" fontId="7" fillId="9" borderId="1" xfId="0" applyNumberFormat="1" applyFont="1" applyFill="1" applyBorder="1" applyAlignment="1">
      <alignment horizontal="center" wrapText="1"/>
    </xf>
    <xf numFmtId="4" fontId="7" fillId="9" borderId="1" xfId="0" applyNumberFormat="1" applyFont="1" applyFill="1" applyBorder="1" applyAlignment="1">
      <alignment horizontal="right" wrapText="1"/>
    </xf>
    <xf numFmtId="43" fontId="7" fillId="0" borderId="1" xfId="3" applyFont="1" applyBorder="1"/>
    <xf numFmtId="0" fontId="7" fillId="0" borderId="2" xfId="0" applyFont="1" applyBorder="1" applyAlignment="1">
      <alignment horizontal="center"/>
    </xf>
    <xf numFmtId="0" fontId="24" fillId="8" borderId="0" xfId="4" applyFont="1" applyFill="1" applyBorder="1" applyAlignment="1">
      <alignment horizontal="left" vertical="top"/>
    </xf>
    <xf numFmtId="0" fontId="19" fillId="0" borderId="1" xfId="4" applyFont="1" applyBorder="1" applyAlignment="1">
      <alignment horizontal="center"/>
    </xf>
    <xf numFmtId="0" fontId="25" fillId="0" borderId="1" xfId="4" applyFont="1" applyBorder="1" applyAlignment="1">
      <alignment horizontal="center"/>
    </xf>
    <xf numFmtId="0" fontId="16" fillId="0" borderId="1" xfId="4" applyNumberFormat="1" applyFont="1" applyBorder="1" applyAlignment="1">
      <alignment horizontal="center" vertical="center"/>
    </xf>
    <xf numFmtId="4" fontId="19" fillId="0" borderId="1" xfId="4" applyNumberFormat="1" applyFont="1" applyBorder="1" applyAlignment="1">
      <alignment horizontal="right"/>
    </xf>
    <xf numFmtId="0" fontId="18" fillId="0" borderId="1" xfId="4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0" fontId="19" fillId="0" borderId="1" xfId="4" applyNumberFormat="1" applyFont="1" applyFill="1" applyBorder="1" applyAlignment="1">
      <alignment horizontal="centerContinuous"/>
    </xf>
    <xf numFmtId="4" fontId="19" fillId="0" borderId="1" xfId="4" applyNumberFormat="1" applyFont="1" applyFill="1" applyBorder="1" applyAlignment="1">
      <alignment horizontal="right"/>
    </xf>
    <xf numFmtId="0" fontId="18" fillId="10" borderId="1" xfId="4" applyFont="1" applyFill="1" applyBorder="1" applyAlignment="1"/>
    <xf numFmtId="0" fontId="18" fillId="10" borderId="1" xfId="4" applyFont="1" applyFill="1" applyBorder="1" applyAlignment="1">
      <alignment horizontal="center"/>
    </xf>
    <xf numFmtId="0" fontId="19" fillId="10" borderId="1" xfId="4" applyNumberFormat="1" applyFont="1" applyFill="1" applyBorder="1" applyAlignment="1">
      <alignment horizontal="centerContinuous"/>
    </xf>
    <xf numFmtId="4" fontId="26" fillId="11" borderId="1" xfId="0" applyNumberFormat="1" applyFont="1" applyFill="1" applyBorder="1" applyAlignment="1">
      <alignment horizontal="right" vertical="center" wrapText="1"/>
    </xf>
    <xf numFmtId="0" fontId="15" fillId="0" borderId="0" xfId="4" applyFont="1" applyFill="1" applyBorder="1" applyAlignment="1">
      <alignment vertical="center"/>
    </xf>
    <xf numFmtId="0" fontId="18" fillId="0" borderId="0" xfId="4" applyFont="1" applyFill="1" applyBorder="1" applyAlignment="1">
      <alignment horizontal="center" vertical="center"/>
    </xf>
    <xf numFmtId="0" fontId="16" fillId="0" borderId="0" xfId="4" applyNumberFormat="1" applyFont="1" applyFill="1" applyBorder="1" applyAlignment="1">
      <alignment horizontal="center"/>
    </xf>
    <xf numFmtId="43" fontId="18" fillId="0" borderId="0" xfId="3" applyFont="1" applyFill="1" applyBorder="1"/>
    <xf numFmtId="190" fontId="18" fillId="0" borderId="0" xfId="4" applyNumberFormat="1" applyFont="1" applyFill="1" applyBorder="1"/>
    <xf numFmtId="0" fontId="15" fillId="0" borderId="0" xfId="4" applyFont="1" applyFill="1" applyBorder="1" applyAlignment="1">
      <alignment horizontal="center"/>
    </xf>
    <xf numFmtId="0" fontId="15" fillId="0" borderId="0" xfId="8" applyFont="1" applyFill="1" applyBorder="1" applyAlignment="1">
      <alignment horizontal="left" wrapText="1"/>
    </xf>
    <xf numFmtId="0" fontId="16" fillId="0" borderId="0" xfId="8" applyNumberFormat="1" applyFont="1" applyFill="1" applyBorder="1" applyAlignment="1">
      <alignment horizontal="center" wrapText="1"/>
    </xf>
    <xf numFmtId="43" fontId="15" fillId="0" borderId="0" xfId="3" applyFont="1" applyFill="1" applyBorder="1" applyAlignment="1">
      <alignment wrapText="1"/>
    </xf>
    <xf numFmtId="190" fontId="15" fillId="0" borderId="0" xfId="8" applyNumberFormat="1" applyFont="1" applyFill="1" applyBorder="1" applyAlignment="1">
      <alignment wrapText="1"/>
    </xf>
    <xf numFmtId="0" fontId="7" fillId="8" borderId="1" xfId="0" applyFont="1" applyFill="1" applyBorder="1" applyAlignment="1">
      <alignment horizontal="left" wrapText="1"/>
    </xf>
    <xf numFmtId="0" fontId="15" fillId="0" borderId="0" xfId="4" applyFont="1" applyFill="1" applyBorder="1"/>
    <xf numFmtId="43" fontId="15" fillId="0" borderId="0" xfId="3" applyFont="1" applyFill="1" applyBorder="1"/>
    <xf numFmtId="190" fontId="15" fillId="0" borderId="0" xfId="4" applyNumberFormat="1" applyFont="1" applyFill="1" applyBorder="1"/>
    <xf numFmtId="49" fontId="7" fillId="9" borderId="1" xfId="0" applyNumberFormat="1" applyFont="1" applyFill="1" applyBorder="1" applyAlignment="1">
      <alignment horizontal="center" wrapText="1"/>
    </xf>
    <xf numFmtId="0" fontId="15" fillId="0" borderId="0" xfId="4" applyFont="1" applyBorder="1" applyAlignment="1">
      <alignment horizontal="center"/>
    </xf>
    <xf numFmtId="0" fontId="16" fillId="0" borderId="0" xfId="8" applyFont="1" applyFill="1" applyBorder="1" applyAlignment="1">
      <alignment horizontal="left" wrapText="1"/>
    </xf>
    <xf numFmtId="0" fontId="16" fillId="0" borderId="0" xfId="4" applyNumberFormat="1" applyFont="1" applyBorder="1" applyAlignment="1">
      <alignment horizontal="center"/>
    </xf>
    <xf numFmtId="43" fontId="16" fillId="0" borderId="0" xfId="3" applyFont="1" applyFill="1" applyBorder="1" applyAlignment="1">
      <alignment wrapText="1"/>
    </xf>
    <xf numFmtId="190" fontId="16" fillId="0" borderId="0" xfId="8" applyNumberFormat="1" applyFont="1" applyFill="1" applyBorder="1" applyAlignment="1">
      <alignment wrapText="1"/>
    </xf>
    <xf numFmtId="0" fontId="15" fillId="0" borderId="0" xfId="4" applyFont="1" applyBorder="1"/>
    <xf numFmtId="43" fontId="7" fillId="0" borderId="0" xfId="3" applyFont="1" applyFill="1" applyBorder="1" applyAlignment="1">
      <alignment vertical="center" wrapText="1"/>
    </xf>
    <xf numFmtId="190" fontId="15" fillId="0" borderId="0" xfId="4" applyNumberFormat="1" applyFont="1" applyBorder="1"/>
    <xf numFmtId="43" fontId="0" fillId="0" borderId="0" xfId="3" applyFont="1"/>
    <xf numFmtId="0" fontId="7" fillId="9" borderId="1" xfId="0" applyFont="1" applyFill="1" applyBorder="1" applyAlignment="1">
      <alignment horizontal="left" wrapText="1"/>
    </xf>
    <xf numFmtId="43" fontId="15" fillId="0" borderId="0" xfId="3" applyFont="1" applyFill="1" applyBorder="1" applyAlignment="1">
      <alignment horizontal="right"/>
    </xf>
    <xf numFmtId="4" fontId="15" fillId="0" borderId="0" xfId="4" applyNumberFormat="1" applyFont="1" applyBorder="1" applyAlignment="1">
      <alignment horizontal="right"/>
    </xf>
    <xf numFmtId="43" fontId="7" fillId="0" borderId="0" xfId="3" applyFont="1" applyFill="1" applyBorder="1" applyAlignment="1">
      <alignment horizontal="right" vertical="top" wrapText="1"/>
    </xf>
    <xf numFmtId="43" fontId="15" fillId="0" borderId="0" xfId="3" applyFont="1" applyBorder="1"/>
    <xf numFmtId="0" fontId="28" fillId="8" borderId="1" xfId="0" applyFont="1" applyFill="1" applyBorder="1" applyAlignment="1">
      <alignment horizontal="left" wrapText="1"/>
    </xf>
    <xf numFmtId="0" fontId="12" fillId="0" borderId="0" xfId="4" applyFont="1" applyBorder="1" applyAlignment="1">
      <alignment horizontal="centerContinuous" vertical="center" wrapText="1"/>
    </xf>
    <xf numFmtId="0" fontId="19" fillId="0" borderId="0" xfId="4" applyNumberFormat="1" applyFont="1" applyBorder="1" applyAlignment="1">
      <alignment horizontal="centerContinuous" vertical="center" wrapText="1"/>
    </xf>
    <xf numFmtId="43" fontId="12" fillId="0" borderId="0" xfId="3" applyFont="1" applyBorder="1" applyAlignment="1">
      <alignment horizontal="centerContinuous" vertical="center" wrapText="1"/>
    </xf>
    <xf numFmtId="0" fontId="18" fillId="12" borderId="1" xfId="4" applyFont="1" applyFill="1" applyBorder="1" applyAlignment="1">
      <alignment horizontal="center"/>
    </xf>
    <xf numFmtId="0" fontId="18" fillId="12" borderId="1" xfId="4" applyFont="1" applyFill="1" applyBorder="1" applyAlignment="1">
      <alignment horizontal="center" vertical="center"/>
    </xf>
    <xf numFmtId="0" fontId="19" fillId="12" borderId="1" xfId="4" applyNumberFormat="1" applyFont="1" applyFill="1" applyBorder="1" applyAlignment="1">
      <alignment horizontal="center" vertical="center"/>
    </xf>
    <xf numFmtId="43" fontId="18" fillId="12" borderId="1" xfId="3" applyFont="1" applyFill="1" applyBorder="1" applyAlignment="1">
      <alignment horizontal="center" vertical="center"/>
    </xf>
    <xf numFmtId="190" fontId="18" fillId="12" borderId="1" xfId="6" applyNumberFormat="1" applyFont="1" applyFill="1" applyBorder="1" applyAlignment="1">
      <alignment horizontal="center" vertical="center"/>
    </xf>
    <xf numFmtId="0" fontId="24" fillId="9" borderId="1" xfId="4" applyFont="1" applyFill="1" applyBorder="1" applyAlignment="1">
      <alignment horizontal="left"/>
    </xf>
    <xf numFmtId="0" fontId="15" fillId="0" borderId="1" xfId="4" applyFont="1" applyFill="1" applyBorder="1" applyAlignment="1">
      <alignment horizontal="center"/>
    </xf>
    <xf numFmtId="0" fontId="15" fillId="0" borderId="1" xfId="4" applyFont="1" applyBorder="1"/>
    <xf numFmtId="0" fontId="29" fillId="9" borderId="14" xfId="0" applyNumberFormat="1" applyFont="1" applyFill="1" applyBorder="1" applyAlignment="1">
      <alignment horizontal="center" wrapText="1"/>
    </xf>
    <xf numFmtId="43" fontId="7" fillId="0" borderId="1" xfId="0" applyNumberFormat="1" applyFont="1" applyBorder="1"/>
    <xf numFmtId="0" fontId="15" fillId="0" borderId="1" xfId="8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top" wrapText="1"/>
    </xf>
    <xf numFmtId="0" fontId="12" fillId="0" borderId="1" xfId="4" applyFont="1" applyBorder="1" applyAlignment="1">
      <alignment horizontal="centerContinuous"/>
    </xf>
    <xf numFmtId="0" fontId="16" fillId="0" borderId="1" xfId="4" applyNumberFormat="1" applyFont="1" applyBorder="1" applyAlignment="1">
      <alignment horizontal="center"/>
    </xf>
    <xf numFmtId="43" fontId="18" fillId="8" borderId="3" xfId="3" applyFont="1" applyFill="1" applyBorder="1" applyAlignment="1">
      <alignment horizontal="right"/>
    </xf>
    <xf numFmtId="4" fontId="18" fillId="8" borderId="1" xfId="4" applyNumberFormat="1" applyFont="1" applyFill="1" applyBorder="1"/>
    <xf numFmtId="0" fontId="18" fillId="0" borderId="1" xfId="4" applyFont="1" applyFill="1" applyBorder="1" applyAlignment="1">
      <alignment horizontal="centerContinuous"/>
    </xf>
    <xf numFmtId="0" fontId="19" fillId="0" borderId="1" xfId="4" applyNumberFormat="1" applyFont="1" applyBorder="1" applyAlignment="1">
      <alignment horizontal="centerContinuous"/>
    </xf>
    <xf numFmtId="43" fontId="2" fillId="0" borderId="1" xfId="3" applyFont="1" applyBorder="1" applyAlignment="1">
      <alignment horizontal="right"/>
    </xf>
    <xf numFmtId="4" fontId="2" fillId="0" borderId="1" xfId="4" applyNumberFormat="1" applyFont="1" applyBorder="1" applyAlignment="1">
      <alignment horizontal="right"/>
    </xf>
    <xf numFmtId="0" fontId="30" fillId="10" borderId="1" xfId="4" applyFont="1" applyFill="1" applyBorder="1" applyAlignment="1">
      <alignment horizontal="centerContinuous"/>
    </xf>
    <xf numFmtId="43" fontId="18" fillId="0" borderId="1" xfId="3" applyFont="1" applyBorder="1"/>
    <xf numFmtId="4" fontId="2" fillId="11" borderId="1" xfId="0" applyNumberFormat="1" applyFont="1" applyFill="1" applyBorder="1" applyAlignment="1">
      <alignment horizontal="right" vertical="center" wrapText="1"/>
    </xf>
    <xf numFmtId="0" fontId="30" fillId="0" borderId="0" xfId="4" applyFont="1" applyFill="1" applyBorder="1" applyAlignment="1">
      <alignment horizontal="centerContinuous"/>
    </xf>
    <xf numFmtId="0" fontId="19" fillId="0" borderId="0" xfId="4" applyNumberFormat="1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left" wrapText="1"/>
    </xf>
    <xf numFmtId="43" fontId="15" fillId="0" borderId="0" xfId="4" applyNumberFormat="1" applyFont="1"/>
    <xf numFmtId="4" fontId="31" fillId="11" borderId="15" xfId="0" applyNumberFormat="1" applyFont="1" applyFill="1" applyBorder="1" applyAlignment="1">
      <alignment horizontal="right" vertical="center" wrapText="1"/>
    </xf>
    <xf numFmtId="43" fontId="32" fillId="0" borderId="0" xfId="3" applyFont="1" applyFill="1" applyBorder="1" applyAlignment="1">
      <alignment horizontal="right" vertical="top" wrapText="1"/>
    </xf>
    <xf numFmtId="4" fontId="32" fillId="0" borderId="0" xfId="0" applyNumberFormat="1" applyFont="1" applyFill="1" applyBorder="1" applyAlignment="1">
      <alignment horizontal="right" vertical="top" wrapText="1"/>
    </xf>
    <xf numFmtId="0" fontId="14" fillId="0" borderId="16" xfId="0" applyNumberFormat="1" applyFont="1" applyFill="1" applyBorder="1" applyAlignment="1" applyProtection="1">
      <alignment horizontal="centerContinuous"/>
    </xf>
    <xf numFmtId="0" fontId="22" fillId="0" borderId="1" xfId="0" applyNumberFormat="1" applyFont="1" applyFill="1" applyBorder="1" applyAlignment="1" applyProtection="1">
      <alignment horizontal="center"/>
    </xf>
    <xf numFmtId="0" fontId="16" fillId="0" borderId="1" xfId="4" applyFont="1" applyBorder="1" applyAlignment="1">
      <alignment horizontal="center"/>
    </xf>
    <xf numFmtId="4" fontId="33" fillId="8" borderId="1" xfId="8" applyNumberFormat="1" applyFont="1" applyFill="1" applyBorder="1" applyAlignment="1">
      <alignment horizontal="center" wrapText="1"/>
    </xf>
    <xf numFmtId="4" fontId="33" fillId="8" borderId="1" xfId="8" applyNumberFormat="1" applyFont="1" applyFill="1" applyBorder="1" applyAlignment="1">
      <alignment horizontal="right" wrapText="1"/>
    </xf>
    <xf numFmtId="43" fontId="34" fillId="0" borderId="0" xfId="3" applyFont="1" applyFill="1" applyBorder="1" applyAlignment="1">
      <alignment vertical="center" wrapText="1"/>
    </xf>
    <xf numFmtId="190" fontId="5" fillId="0" borderId="0" xfId="4" applyNumberFormat="1" applyFont="1" applyFill="1" applyBorder="1" applyAlignment="1">
      <alignment horizontal="right"/>
    </xf>
    <xf numFmtId="0" fontId="14" fillId="0" borderId="17" xfId="0" applyNumberFormat="1" applyFont="1" applyFill="1" applyBorder="1" applyAlignment="1" applyProtection="1">
      <alignment horizontal="centerContinuous"/>
    </xf>
    <xf numFmtId="0" fontId="21" fillId="0" borderId="1" xfId="0" applyNumberFormat="1" applyFont="1" applyFill="1" applyBorder="1" applyAlignment="1" applyProtection="1">
      <alignment horizontal="center"/>
    </xf>
    <xf numFmtId="4" fontId="33" fillId="0" borderId="1" xfId="0" applyNumberFormat="1" applyFont="1" applyBorder="1" applyAlignment="1">
      <alignment horizontal="right"/>
    </xf>
    <xf numFmtId="4" fontId="33" fillId="0" borderId="1" xfId="0" applyNumberFormat="1" applyFont="1" applyBorder="1" applyAlignment="1"/>
    <xf numFmtId="0" fontId="3" fillId="0" borderId="0" xfId="8" applyFont="1" applyFill="1" applyBorder="1" applyAlignment="1">
      <alignment wrapText="1"/>
    </xf>
    <xf numFmtId="0" fontId="28" fillId="0" borderId="0" xfId="4" applyNumberFormat="1" applyFont="1" applyFill="1" applyBorder="1" applyAlignment="1">
      <alignment horizontal="center"/>
    </xf>
    <xf numFmtId="43" fontId="35" fillId="0" borderId="0" xfId="3" applyFont="1" applyFill="1" applyBorder="1" applyAlignment="1">
      <alignment horizontal="right"/>
    </xf>
    <xf numFmtId="190" fontId="35" fillId="0" borderId="0" xfId="4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3" fontId="32" fillId="0" borderId="0" xfId="0" applyNumberFormat="1" applyFont="1" applyFill="1" applyBorder="1" applyAlignment="1">
      <alignment horizontal="right" vertical="top" wrapText="1"/>
    </xf>
    <xf numFmtId="0" fontId="7" fillId="0" borderId="0" xfId="9" applyNumberFormat="1" applyFont="1" applyFill="1" applyBorder="1" applyAlignment="1">
      <alignment horizontal="center"/>
    </xf>
    <xf numFmtId="0" fontId="15" fillId="0" borderId="0" xfId="4" applyFont="1" applyFill="1"/>
    <xf numFmtId="0" fontId="26" fillId="0" borderId="0" xfId="0" applyFont="1" applyAlignment="1">
      <alignment horizontal="center"/>
    </xf>
    <xf numFmtId="0" fontId="26" fillId="0" borderId="0" xfId="0" applyFont="1"/>
    <xf numFmtId="0" fontId="26" fillId="13" borderId="0" xfId="0" applyFont="1" applyFill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7" fillId="0" borderId="1" xfId="0" applyFont="1" applyBorder="1"/>
    <xf numFmtId="0" fontId="38" fillId="0" borderId="1" xfId="0" applyFont="1" applyBorder="1"/>
    <xf numFmtId="0" fontId="7" fillId="13" borderId="1" xfId="0" applyFont="1" applyFill="1" applyBorder="1"/>
    <xf numFmtId="43" fontId="7" fillId="13" borderId="1" xfId="0" applyNumberFormat="1" applyFont="1" applyFill="1" applyBorder="1"/>
    <xf numFmtId="43" fontId="7" fillId="13" borderId="1" xfId="3" applyFont="1" applyFill="1" applyBorder="1"/>
    <xf numFmtId="0" fontId="7" fillId="0" borderId="2" xfId="0" applyFont="1" applyBorder="1"/>
    <xf numFmtId="0" fontId="7" fillId="0" borderId="0" xfId="0" applyFont="1"/>
    <xf numFmtId="0" fontId="14" fillId="0" borderId="0" xfId="4" applyFont="1" applyBorder="1" applyAlignment="1">
      <alignment horizontal="center"/>
    </xf>
    <xf numFmtId="0" fontId="22" fillId="14" borderId="19" xfId="4" applyFont="1" applyFill="1" applyBorder="1" applyAlignment="1">
      <alignment horizontal="center" vertical="center"/>
    </xf>
    <xf numFmtId="0" fontId="33" fillId="14" borderId="19" xfId="4" applyFont="1" applyFill="1" applyBorder="1" applyAlignment="1">
      <alignment horizontal="center" vertical="center"/>
    </xf>
    <xf numFmtId="0" fontId="22" fillId="14" borderId="23" xfId="4" applyFont="1" applyFill="1" applyBorder="1" applyAlignment="1">
      <alignment horizontal="center" vertical="center"/>
    </xf>
    <xf numFmtId="0" fontId="7" fillId="14" borderId="24" xfId="4" applyFont="1" applyFill="1" applyBorder="1" applyAlignment="1">
      <alignment horizontal="center"/>
    </xf>
    <xf numFmtId="0" fontId="26" fillId="14" borderId="19" xfId="4" applyFont="1" applyFill="1" applyBorder="1" applyAlignment="1">
      <alignment horizontal="center"/>
    </xf>
    <xf numFmtId="190" fontId="26" fillId="14" borderId="19" xfId="4" applyNumberFormat="1" applyFont="1" applyFill="1" applyBorder="1" applyAlignment="1">
      <alignment horizontal="center"/>
    </xf>
    <xf numFmtId="190" fontId="26" fillId="14" borderId="25" xfId="4" applyNumberFormat="1" applyFont="1" applyFill="1" applyBorder="1" applyAlignment="1">
      <alignment horizontal="center"/>
    </xf>
    <xf numFmtId="0" fontId="33" fillId="14" borderId="23" xfId="4" applyFont="1" applyFill="1" applyBorder="1" applyAlignment="1">
      <alignment horizontal="center" vertical="center"/>
    </xf>
    <xf numFmtId="0" fontId="33" fillId="14" borderId="19" xfId="4" applyFont="1" applyFill="1" applyBorder="1" applyAlignment="1">
      <alignment horizontal="center"/>
    </xf>
    <xf numFmtId="190" fontId="33" fillId="14" borderId="19" xfId="4" applyNumberFormat="1" applyFont="1" applyFill="1" applyBorder="1" applyAlignment="1">
      <alignment horizontal="center"/>
    </xf>
    <xf numFmtId="190" fontId="33" fillId="14" borderId="24" xfId="4" applyNumberFormat="1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/>
    </xf>
    <xf numFmtId="49" fontId="7" fillId="0" borderId="1" xfId="4" applyNumberFormat="1" applyFont="1" applyFill="1" applyBorder="1" applyAlignment="1"/>
    <xf numFmtId="49" fontId="7" fillId="0" borderId="1" xfId="10" applyNumberFormat="1" applyFont="1" applyFill="1" applyBorder="1" applyAlignment="1">
      <alignment horizontal="center" wrapText="1"/>
    </xf>
    <xf numFmtId="4" fontId="7" fillId="0" borderId="1" xfId="11" applyNumberFormat="1" applyFont="1" applyFill="1" applyBorder="1" applyAlignment="1">
      <alignment horizontal="right" wrapText="1"/>
    </xf>
    <xf numFmtId="0" fontId="28" fillId="0" borderId="1" xfId="0" applyFont="1" applyFill="1" applyBorder="1" applyAlignment="1"/>
    <xf numFmtId="0" fontId="24" fillId="0" borderId="1" xfId="0" applyFont="1" applyBorder="1" applyAlignment="1">
      <alignment horizontal="center" vertical="center"/>
    </xf>
    <xf numFmtId="43" fontId="24" fillId="0" borderId="1" xfId="3" applyFont="1" applyBorder="1"/>
    <xf numFmtId="0" fontId="7" fillId="0" borderId="1" xfId="4" applyFont="1" applyFill="1" applyBorder="1" applyAlignment="1"/>
    <xf numFmtId="0" fontId="7" fillId="0" borderId="1" xfId="1" applyNumberFormat="1" applyFont="1" applyFill="1" applyBorder="1" applyAlignment="1" applyProtection="1">
      <alignment horizontal="center"/>
    </xf>
    <xf numFmtId="4" fontId="7" fillId="0" borderId="1" xfId="10" applyNumberFormat="1" applyFont="1" applyFill="1" applyBorder="1" applyAlignment="1">
      <alignment horizontal="right" wrapText="1"/>
    </xf>
    <xf numFmtId="0" fontId="28" fillId="0" borderId="1" xfId="12" applyFont="1" applyFill="1" applyBorder="1" applyAlignment="1">
      <alignment wrapText="1"/>
    </xf>
    <xf numFmtId="2" fontId="24" fillId="0" borderId="1" xfId="0" applyNumberFormat="1" applyFont="1" applyBorder="1"/>
    <xf numFmtId="4" fontId="29" fillId="0" borderId="0" xfId="12" applyNumberFormat="1" applyFont="1" applyFill="1" applyBorder="1" applyAlignment="1">
      <alignment horizontal="right" wrapText="1"/>
    </xf>
    <xf numFmtId="0" fontId="7" fillId="0" borderId="1" xfId="13" quotePrefix="1" applyFont="1" applyFill="1" applyBorder="1" applyAlignment="1">
      <alignment horizontal="center" wrapText="1"/>
    </xf>
    <xf numFmtId="4" fontId="7" fillId="0" borderId="1" xfId="13" quotePrefix="1" applyNumberFormat="1" applyFont="1" applyFill="1" applyBorder="1" applyAlignment="1">
      <alignment horizontal="right" wrapText="1"/>
    </xf>
    <xf numFmtId="0" fontId="28" fillId="0" borderId="1" xfId="4" applyFont="1" applyBorder="1" applyAlignment="1"/>
    <xf numFmtId="0" fontId="7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/>
    <xf numFmtId="2" fontId="24" fillId="0" borderId="1" xfId="12" applyNumberFormat="1" applyFont="1" applyFill="1" applyBorder="1" applyAlignment="1">
      <alignment horizontal="right" wrapText="1"/>
    </xf>
    <xf numFmtId="49" fontId="7" fillId="0" borderId="1" xfId="10" quotePrefix="1" applyNumberFormat="1" applyFont="1" applyFill="1" applyBorder="1" applyAlignment="1">
      <alignment horizontal="center" wrapText="1"/>
    </xf>
    <xf numFmtId="0" fontId="38" fillId="0" borderId="1" xfId="4" applyFont="1" applyFill="1" applyBorder="1" applyAlignment="1"/>
    <xf numFmtId="0" fontId="39" fillId="0" borderId="1" xfId="12" applyFont="1" applyFill="1" applyBorder="1" applyAlignment="1">
      <alignment wrapText="1"/>
    </xf>
    <xf numFmtId="0" fontId="24" fillId="0" borderId="1" xfId="12" applyFont="1" applyFill="1" applyBorder="1" applyAlignment="1">
      <alignment horizontal="center" vertical="center" wrapText="1"/>
    </xf>
    <xf numFmtId="43" fontId="24" fillId="0" borderId="1" xfId="3" applyFont="1" applyFill="1" applyBorder="1" applyAlignment="1">
      <alignment horizontal="right" wrapText="1"/>
    </xf>
    <xf numFmtId="4" fontId="7" fillId="0" borderId="0" xfId="0" applyNumberFormat="1" applyFont="1" applyBorder="1"/>
    <xf numFmtId="0" fontId="7" fillId="0" borderId="1" xfId="11" applyFont="1" applyFill="1" applyBorder="1" applyAlignment="1">
      <alignment wrapText="1"/>
    </xf>
    <xf numFmtId="0" fontId="7" fillId="0" borderId="1" xfId="11" quotePrefix="1" applyFont="1" applyFill="1" applyBorder="1" applyAlignment="1">
      <alignment horizontal="center" wrapText="1"/>
    </xf>
    <xf numFmtId="4" fontId="7" fillId="0" borderId="1" xfId="11" quotePrefix="1" applyNumberFormat="1" applyFont="1" applyFill="1" applyBorder="1" applyAlignment="1">
      <alignment horizontal="right" wrapText="1"/>
    </xf>
    <xf numFmtId="0" fontId="38" fillId="0" borderId="1" xfId="4" applyFont="1" applyFill="1" applyBorder="1"/>
    <xf numFmtId="0" fontId="7" fillId="0" borderId="1" xfId="4" applyFont="1" applyBorder="1"/>
    <xf numFmtId="0" fontId="7" fillId="0" borderId="1" xfId="14" applyFont="1" applyFill="1" applyBorder="1" applyAlignment="1">
      <alignment horizontal="center" wrapText="1"/>
    </xf>
    <xf numFmtId="0" fontId="24" fillId="0" borderId="1" xfId="15" applyFont="1" applyFill="1" applyBorder="1" applyAlignment="1">
      <alignment horizontal="center" vertical="center" wrapText="1"/>
    </xf>
    <xf numFmtId="0" fontId="22" fillId="0" borderId="23" xfId="4" applyFont="1" applyFill="1" applyBorder="1" applyAlignment="1"/>
    <xf numFmtId="4" fontId="22" fillId="14" borderId="28" xfId="4" applyNumberFormat="1" applyFont="1" applyFill="1" applyBorder="1" applyAlignment="1">
      <alignment horizontal="right"/>
    </xf>
    <xf numFmtId="4" fontId="22" fillId="14" borderId="29" xfId="4" applyNumberFormat="1" applyFont="1" applyFill="1" applyBorder="1" applyAlignment="1">
      <alignment horizontal="right"/>
    </xf>
    <xf numFmtId="0" fontId="29" fillId="0" borderId="23" xfId="4" applyFont="1" applyFill="1" applyBorder="1" applyAlignment="1">
      <alignment horizontal="center" vertical="center"/>
    </xf>
    <xf numFmtId="4" fontId="33" fillId="14" borderId="29" xfId="4" applyNumberFormat="1" applyFont="1" applyFill="1" applyBorder="1" applyAlignment="1">
      <alignment horizontal="right"/>
    </xf>
    <xf numFmtId="4" fontId="33" fillId="14" borderId="27" xfId="4" applyNumberFormat="1" applyFont="1" applyFill="1" applyBorder="1" applyAlignment="1">
      <alignment horizontal="right"/>
    </xf>
    <xf numFmtId="0" fontId="0" fillId="0" borderId="23" xfId="0" applyBorder="1"/>
    <xf numFmtId="0" fontId="22" fillId="0" borderId="24" xfId="4" applyFont="1" applyFill="1" applyBorder="1" applyAlignment="1">
      <alignment horizontal="center" vertical="center"/>
    </xf>
    <xf numFmtId="0" fontId="0" fillId="0" borderId="31" xfId="0" applyFill="1" applyBorder="1"/>
    <xf numFmtId="43" fontId="0" fillId="0" borderId="32" xfId="3" applyFont="1" applyBorder="1"/>
    <xf numFmtId="4" fontId="22" fillId="0" borderId="20" xfId="4" applyNumberFormat="1" applyFont="1" applyFill="1" applyBorder="1" applyAlignment="1">
      <alignment horizontal="right"/>
    </xf>
    <xf numFmtId="0" fontId="22" fillId="0" borderId="23" xfId="4" applyFont="1" applyBorder="1" applyAlignment="1"/>
    <xf numFmtId="0" fontId="33" fillId="0" borderId="33" xfId="4" applyFont="1" applyBorder="1" applyAlignment="1">
      <alignment horizontal="center"/>
    </xf>
    <xf numFmtId="0" fontId="24" fillId="0" borderId="24" xfId="0" applyFont="1" applyBorder="1"/>
    <xf numFmtId="43" fontId="24" fillId="0" borderId="23" xfId="3" applyFont="1" applyBorder="1"/>
    <xf numFmtId="4" fontId="26" fillId="0" borderId="0" xfId="4" applyNumberFormat="1" applyFont="1" applyAlignment="1">
      <alignment horizontal="left" vertical="center"/>
    </xf>
    <xf numFmtId="0" fontId="26" fillId="13" borderId="29" xfId="4" applyFont="1" applyFill="1" applyBorder="1" applyAlignment="1">
      <alignment horizontal="center" vertical="center"/>
    </xf>
    <xf numFmtId="0" fontId="26" fillId="0" borderId="21" xfId="4" applyFont="1" applyFill="1" applyBorder="1" applyAlignment="1">
      <alignment horizontal="center" vertical="center"/>
    </xf>
    <xf numFmtId="0" fontId="0" fillId="0" borderId="27" xfId="0" applyFill="1" applyBorder="1"/>
    <xf numFmtId="4" fontId="26" fillId="0" borderId="30" xfId="4" applyNumberFormat="1" applyFont="1" applyFill="1" applyBorder="1" applyAlignment="1">
      <alignment horizontal="right"/>
    </xf>
    <xf numFmtId="4" fontId="26" fillId="14" borderId="29" xfId="4" applyNumberFormat="1" applyFont="1" applyFill="1" applyBorder="1" applyAlignment="1">
      <alignment horizontal="right"/>
    </xf>
    <xf numFmtId="0" fontId="26" fillId="14" borderId="29" xfId="4" applyFont="1" applyFill="1" applyBorder="1" applyAlignment="1">
      <alignment horizontal="center"/>
    </xf>
    <xf numFmtId="0" fontId="33" fillId="14" borderId="32" xfId="4" applyFont="1" applyFill="1" applyBorder="1" applyAlignment="1">
      <alignment horizontal="center"/>
    </xf>
    <xf numFmtId="0" fontId="24" fillId="0" borderId="27" xfId="0" applyFont="1" applyBorder="1"/>
    <xf numFmtId="4" fontId="33" fillId="0" borderId="32" xfId="4" applyNumberFormat="1" applyFont="1" applyBorder="1" applyAlignment="1">
      <alignment horizontal="right"/>
    </xf>
    <xf numFmtId="4" fontId="33" fillId="14" borderId="32" xfId="4" applyNumberFormat="1" applyFont="1" applyFill="1" applyBorder="1" applyAlignment="1">
      <alignment horizontal="right"/>
    </xf>
    <xf numFmtId="190" fontId="0" fillId="0" borderId="0" xfId="0" applyNumberFormat="1" applyFill="1" applyBorder="1"/>
    <xf numFmtId="0" fontId="26" fillId="0" borderId="0" xfId="4" applyFont="1" applyFill="1" applyAlignment="1">
      <alignment vertical="center"/>
    </xf>
    <xf numFmtId="0" fontId="26" fillId="0" borderId="0" xfId="4" applyFont="1" applyAlignment="1">
      <alignment horizontal="left" vertical="center"/>
    </xf>
    <xf numFmtId="43" fontId="26" fillId="0" borderId="0" xfId="3" applyFont="1" applyAlignment="1">
      <alignment horizontal="left" vertical="center"/>
    </xf>
    <xf numFmtId="0" fontId="0" fillId="0" borderId="0" xfId="0" applyFill="1"/>
    <xf numFmtId="0" fontId="28" fillId="0" borderId="1" xfId="12" applyFont="1" applyFill="1" applyBorder="1" applyAlignment="1">
      <alignment vertical="top" wrapText="1"/>
    </xf>
    <xf numFmtId="0" fontId="2" fillId="4" borderId="5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2" fillId="3" borderId="2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2" fillId="0" borderId="0" xfId="4" applyFont="1" applyBorder="1" applyAlignment="1">
      <alignment horizontal="center" vertical="center" wrapText="1"/>
    </xf>
    <xf numFmtId="0" fontId="14" fillId="0" borderId="0" xfId="5" applyNumberFormat="1" applyFont="1" applyFill="1" applyBorder="1" applyAlignment="1" applyProtection="1">
      <alignment horizontal="center"/>
    </xf>
    <xf numFmtId="0" fontId="7" fillId="13" borderId="2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13" borderId="1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2" fillId="14" borderId="26" xfId="4" applyFont="1" applyFill="1" applyBorder="1" applyAlignment="1">
      <alignment horizontal="center"/>
    </xf>
    <xf numFmtId="0" fontId="22" fillId="14" borderId="27" xfId="4" applyFont="1" applyFill="1" applyBorder="1" applyAlignment="1">
      <alignment horizontal="center"/>
    </xf>
    <xf numFmtId="0" fontId="24" fillId="15" borderId="30" xfId="0" applyFont="1" applyFill="1" applyBorder="1" applyAlignment="1">
      <alignment horizontal="center"/>
    </xf>
    <xf numFmtId="0" fontId="24" fillId="15" borderId="27" xfId="0" applyFont="1" applyFill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22" fillId="14" borderId="20" xfId="4" applyFont="1" applyFill="1" applyBorder="1" applyAlignment="1">
      <alignment horizontal="center" vertical="center"/>
    </xf>
    <xf numFmtId="0" fontId="22" fillId="14" borderId="21" xfId="4" applyFont="1" applyFill="1" applyBorder="1" applyAlignment="1">
      <alignment horizontal="center" vertical="center"/>
    </xf>
    <xf numFmtId="0" fontId="33" fillId="14" borderId="22" xfId="4" applyFont="1" applyFill="1" applyBorder="1" applyAlignment="1">
      <alignment horizontal="center"/>
    </xf>
    <xf numFmtId="0" fontId="33" fillId="14" borderId="20" xfId="4" applyFont="1" applyFill="1" applyBorder="1" applyAlignment="1">
      <alignment horizontal="center"/>
    </xf>
    <xf numFmtId="0" fontId="33" fillId="14" borderId="21" xfId="4" applyFont="1" applyFill="1" applyBorder="1" applyAlignment="1">
      <alignment horizontal="center"/>
    </xf>
  </cellXfs>
  <cellStyles count="16">
    <cellStyle name="Hyperlink" xfId="9" builtinId="8"/>
    <cellStyle name="เครื่องหมายจุลภาค 2 2" xfId="6"/>
    <cellStyle name="จุลภาค" xfId="3" builtinId="3"/>
    <cellStyle name="จุลภาค 2" xfId="2"/>
    <cellStyle name="ปกติ" xfId="0" builtinId="0"/>
    <cellStyle name="ปกติ 2" xfId="1"/>
    <cellStyle name="ปกติ 2 2" xfId="4"/>
    <cellStyle name="ปกติ 9" xfId="5"/>
    <cellStyle name="ปกติ_Sheet1" xfId="8"/>
    <cellStyle name="ปกติ_Sheet1 2" xfId="7"/>
    <cellStyle name="ปกติ_Sheet2 2" xfId="10"/>
    <cellStyle name="ปกติ_ประมวลผล_2 2" xfId="13"/>
    <cellStyle name="ปกติ_ประมวลผล-เข้า 2" xfId="11"/>
    <cellStyle name="ปกติ_ประมวลผลเข้า_3 2" xfId="14"/>
    <cellStyle name="ปกติ_ประมวลออก_1" xfId="12"/>
    <cellStyle name="ปกติ_ประมวลออก_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2"/>
  <sheetViews>
    <sheetView zoomScaleNormal="100" workbookViewId="0">
      <selection activeCell="G15" sqref="G15"/>
    </sheetView>
  </sheetViews>
  <sheetFormatPr defaultRowHeight="14.25" x14ac:dyDescent="0.2"/>
  <cols>
    <col min="1" max="1" width="7.28515625" style="22" customWidth="1"/>
    <col min="2" max="2" width="11" style="22" customWidth="1"/>
    <col min="3" max="3" width="45" style="22" customWidth="1"/>
    <col min="4" max="4" width="18" style="22" customWidth="1"/>
    <col min="5" max="5" width="22" style="22" customWidth="1"/>
    <col min="6" max="6" width="21.42578125" style="22" customWidth="1"/>
    <col min="7" max="7" width="20.5703125" style="22" customWidth="1"/>
    <col min="8" max="249" width="9.140625" style="22"/>
    <col min="250" max="250" width="11" style="22" customWidth="1"/>
    <col min="251" max="251" width="51.42578125" style="22" customWidth="1"/>
    <col min="252" max="253" width="44.28515625" style="22" customWidth="1"/>
    <col min="254" max="254" width="3.85546875" style="22" customWidth="1"/>
    <col min="255" max="256" width="23.5703125" style="22" customWidth="1"/>
    <col min="257" max="257" width="20.5703125" style="22" customWidth="1"/>
    <col min="258" max="259" width="14.7109375" style="22" customWidth="1"/>
    <col min="260" max="505" width="9.140625" style="22"/>
    <col min="506" max="506" width="11" style="22" customWidth="1"/>
    <col min="507" max="507" width="51.42578125" style="22" customWidth="1"/>
    <col min="508" max="509" width="44.28515625" style="22" customWidth="1"/>
    <col min="510" max="510" width="3.85546875" style="22" customWidth="1"/>
    <col min="511" max="512" width="23.5703125" style="22" customWidth="1"/>
    <col min="513" max="513" width="20.5703125" style="22" customWidth="1"/>
    <col min="514" max="515" width="14.7109375" style="22" customWidth="1"/>
    <col min="516" max="761" width="9.140625" style="22"/>
    <col min="762" max="762" width="11" style="22" customWidth="1"/>
    <col min="763" max="763" width="51.42578125" style="22" customWidth="1"/>
    <col min="764" max="765" width="44.28515625" style="22" customWidth="1"/>
    <col min="766" max="766" width="3.85546875" style="22" customWidth="1"/>
    <col min="767" max="768" width="23.5703125" style="22" customWidth="1"/>
    <col min="769" max="769" width="20.5703125" style="22" customWidth="1"/>
    <col min="770" max="771" width="14.7109375" style="22" customWidth="1"/>
    <col min="772" max="1017" width="9.140625" style="22"/>
    <col min="1018" max="1018" width="11" style="22" customWidth="1"/>
    <col min="1019" max="1019" width="51.42578125" style="22" customWidth="1"/>
    <col min="1020" max="1021" width="44.28515625" style="22" customWidth="1"/>
    <col min="1022" max="1022" width="3.85546875" style="22" customWidth="1"/>
    <col min="1023" max="1024" width="23.5703125" style="22" customWidth="1"/>
    <col min="1025" max="1025" width="20.5703125" style="22" customWidth="1"/>
    <col min="1026" max="1027" width="14.7109375" style="22" customWidth="1"/>
    <col min="1028" max="1273" width="9.140625" style="22"/>
    <col min="1274" max="1274" width="11" style="22" customWidth="1"/>
    <col min="1275" max="1275" width="51.42578125" style="22" customWidth="1"/>
    <col min="1276" max="1277" width="44.28515625" style="22" customWidth="1"/>
    <col min="1278" max="1278" width="3.85546875" style="22" customWidth="1"/>
    <col min="1279" max="1280" width="23.5703125" style="22" customWidth="1"/>
    <col min="1281" max="1281" width="20.5703125" style="22" customWidth="1"/>
    <col min="1282" max="1283" width="14.7109375" style="22" customWidth="1"/>
    <col min="1284" max="1529" width="9.140625" style="22"/>
    <col min="1530" max="1530" width="11" style="22" customWidth="1"/>
    <col min="1531" max="1531" width="51.42578125" style="22" customWidth="1"/>
    <col min="1532" max="1533" width="44.28515625" style="22" customWidth="1"/>
    <col min="1534" max="1534" width="3.85546875" style="22" customWidth="1"/>
    <col min="1535" max="1536" width="23.5703125" style="22" customWidth="1"/>
    <col min="1537" max="1537" width="20.5703125" style="22" customWidth="1"/>
    <col min="1538" max="1539" width="14.7109375" style="22" customWidth="1"/>
    <col min="1540" max="1785" width="9.140625" style="22"/>
    <col min="1786" max="1786" width="11" style="22" customWidth="1"/>
    <col min="1787" max="1787" width="51.42578125" style="22" customWidth="1"/>
    <col min="1788" max="1789" width="44.28515625" style="22" customWidth="1"/>
    <col min="1790" max="1790" width="3.85546875" style="22" customWidth="1"/>
    <col min="1791" max="1792" width="23.5703125" style="22" customWidth="1"/>
    <col min="1793" max="1793" width="20.5703125" style="22" customWidth="1"/>
    <col min="1794" max="1795" width="14.7109375" style="22" customWidth="1"/>
    <col min="1796" max="2041" width="9.140625" style="22"/>
    <col min="2042" max="2042" width="11" style="22" customWidth="1"/>
    <col min="2043" max="2043" width="51.42578125" style="22" customWidth="1"/>
    <col min="2044" max="2045" width="44.28515625" style="22" customWidth="1"/>
    <col min="2046" max="2046" width="3.85546875" style="22" customWidth="1"/>
    <col min="2047" max="2048" width="23.5703125" style="22" customWidth="1"/>
    <col min="2049" max="2049" width="20.5703125" style="22" customWidth="1"/>
    <col min="2050" max="2051" width="14.7109375" style="22" customWidth="1"/>
    <col min="2052" max="2297" width="9.140625" style="22"/>
    <col min="2298" max="2298" width="11" style="22" customWidth="1"/>
    <col min="2299" max="2299" width="51.42578125" style="22" customWidth="1"/>
    <col min="2300" max="2301" width="44.28515625" style="22" customWidth="1"/>
    <col min="2302" max="2302" width="3.85546875" style="22" customWidth="1"/>
    <col min="2303" max="2304" width="23.5703125" style="22" customWidth="1"/>
    <col min="2305" max="2305" width="20.5703125" style="22" customWidth="1"/>
    <col min="2306" max="2307" width="14.7109375" style="22" customWidth="1"/>
    <col min="2308" max="2553" width="9.140625" style="22"/>
    <col min="2554" max="2554" width="11" style="22" customWidth="1"/>
    <col min="2555" max="2555" width="51.42578125" style="22" customWidth="1"/>
    <col min="2556" max="2557" width="44.28515625" style="22" customWidth="1"/>
    <col min="2558" max="2558" width="3.85546875" style="22" customWidth="1"/>
    <col min="2559" max="2560" width="23.5703125" style="22" customWidth="1"/>
    <col min="2561" max="2561" width="20.5703125" style="22" customWidth="1"/>
    <col min="2562" max="2563" width="14.7109375" style="22" customWidth="1"/>
    <col min="2564" max="2809" width="9.140625" style="22"/>
    <col min="2810" max="2810" width="11" style="22" customWidth="1"/>
    <col min="2811" max="2811" width="51.42578125" style="22" customWidth="1"/>
    <col min="2812" max="2813" width="44.28515625" style="22" customWidth="1"/>
    <col min="2814" max="2814" width="3.85546875" style="22" customWidth="1"/>
    <col min="2815" max="2816" width="23.5703125" style="22" customWidth="1"/>
    <col min="2817" max="2817" width="20.5703125" style="22" customWidth="1"/>
    <col min="2818" max="2819" width="14.7109375" style="22" customWidth="1"/>
    <col min="2820" max="3065" width="9.140625" style="22"/>
    <col min="3066" max="3066" width="11" style="22" customWidth="1"/>
    <col min="3067" max="3067" width="51.42578125" style="22" customWidth="1"/>
    <col min="3068" max="3069" width="44.28515625" style="22" customWidth="1"/>
    <col min="3070" max="3070" width="3.85546875" style="22" customWidth="1"/>
    <col min="3071" max="3072" width="23.5703125" style="22" customWidth="1"/>
    <col min="3073" max="3073" width="20.5703125" style="22" customWidth="1"/>
    <col min="3074" max="3075" width="14.7109375" style="22" customWidth="1"/>
    <col min="3076" max="3321" width="9.140625" style="22"/>
    <col min="3322" max="3322" width="11" style="22" customWidth="1"/>
    <col min="3323" max="3323" width="51.42578125" style="22" customWidth="1"/>
    <col min="3324" max="3325" width="44.28515625" style="22" customWidth="1"/>
    <col min="3326" max="3326" width="3.85546875" style="22" customWidth="1"/>
    <col min="3327" max="3328" width="23.5703125" style="22" customWidth="1"/>
    <col min="3329" max="3329" width="20.5703125" style="22" customWidth="1"/>
    <col min="3330" max="3331" width="14.7109375" style="22" customWidth="1"/>
    <col min="3332" max="3577" width="9.140625" style="22"/>
    <col min="3578" max="3578" width="11" style="22" customWidth="1"/>
    <col min="3579" max="3579" width="51.42578125" style="22" customWidth="1"/>
    <col min="3580" max="3581" width="44.28515625" style="22" customWidth="1"/>
    <col min="3582" max="3582" width="3.85546875" style="22" customWidth="1"/>
    <col min="3583" max="3584" width="23.5703125" style="22" customWidth="1"/>
    <col min="3585" max="3585" width="20.5703125" style="22" customWidth="1"/>
    <col min="3586" max="3587" width="14.7109375" style="22" customWidth="1"/>
    <col min="3588" max="3833" width="9.140625" style="22"/>
    <col min="3834" max="3834" width="11" style="22" customWidth="1"/>
    <col min="3835" max="3835" width="51.42578125" style="22" customWidth="1"/>
    <col min="3836" max="3837" width="44.28515625" style="22" customWidth="1"/>
    <col min="3838" max="3838" width="3.85546875" style="22" customWidth="1"/>
    <col min="3839" max="3840" width="23.5703125" style="22" customWidth="1"/>
    <col min="3841" max="3841" width="20.5703125" style="22" customWidth="1"/>
    <col min="3842" max="3843" width="14.7109375" style="22" customWidth="1"/>
    <col min="3844" max="4089" width="9.140625" style="22"/>
    <col min="4090" max="4090" width="11" style="22" customWidth="1"/>
    <col min="4091" max="4091" width="51.42578125" style="22" customWidth="1"/>
    <col min="4092" max="4093" width="44.28515625" style="22" customWidth="1"/>
    <col min="4094" max="4094" width="3.85546875" style="22" customWidth="1"/>
    <col min="4095" max="4096" width="23.5703125" style="22" customWidth="1"/>
    <col min="4097" max="4097" width="20.5703125" style="22" customWidth="1"/>
    <col min="4098" max="4099" width="14.7109375" style="22" customWidth="1"/>
    <col min="4100" max="4345" width="9.140625" style="22"/>
    <col min="4346" max="4346" width="11" style="22" customWidth="1"/>
    <col min="4347" max="4347" width="51.42578125" style="22" customWidth="1"/>
    <col min="4348" max="4349" width="44.28515625" style="22" customWidth="1"/>
    <col min="4350" max="4350" width="3.85546875" style="22" customWidth="1"/>
    <col min="4351" max="4352" width="23.5703125" style="22" customWidth="1"/>
    <col min="4353" max="4353" width="20.5703125" style="22" customWidth="1"/>
    <col min="4354" max="4355" width="14.7109375" style="22" customWidth="1"/>
    <col min="4356" max="4601" width="9.140625" style="22"/>
    <col min="4602" max="4602" width="11" style="22" customWidth="1"/>
    <col min="4603" max="4603" width="51.42578125" style="22" customWidth="1"/>
    <col min="4604" max="4605" width="44.28515625" style="22" customWidth="1"/>
    <col min="4606" max="4606" width="3.85546875" style="22" customWidth="1"/>
    <col min="4607" max="4608" width="23.5703125" style="22" customWidth="1"/>
    <col min="4609" max="4609" width="20.5703125" style="22" customWidth="1"/>
    <col min="4610" max="4611" width="14.7109375" style="22" customWidth="1"/>
    <col min="4612" max="4857" width="9.140625" style="22"/>
    <col min="4858" max="4858" width="11" style="22" customWidth="1"/>
    <col min="4859" max="4859" width="51.42578125" style="22" customWidth="1"/>
    <col min="4860" max="4861" width="44.28515625" style="22" customWidth="1"/>
    <col min="4862" max="4862" width="3.85546875" style="22" customWidth="1"/>
    <col min="4863" max="4864" width="23.5703125" style="22" customWidth="1"/>
    <col min="4865" max="4865" width="20.5703125" style="22" customWidth="1"/>
    <col min="4866" max="4867" width="14.7109375" style="22" customWidth="1"/>
    <col min="4868" max="5113" width="9.140625" style="22"/>
    <col min="5114" max="5114" width="11" style="22" customWidth="1"/>
    <col min="5115" max="5115" width="51.42578125" style="22" customWidth="1"/>
    <col min="5116" max="5117" width="44.28515625" style="22" customWidth="1"/>
    <col min="5118" max="5118" width="3.85546875" style="22" customWidth="1"/>
    <col min="5119" max="5120" width="23.5703125" style="22" customWidth="1"/>
    <col min="5121" max="5121" width="20.5703125" style="22" customWidth="1"/>
    <col min="5122" max="5123" width="14.7109375" style="22" customWidth="1"/>
    <col min="5124" max="5369" width="9.140625" style="22"/>
    <col min="5370" max="5370" width="11" style="22" customWidth="1"/>
    <col min="5371" max="5371" width="51.42578125" style="22" customWidth="1"/>
    <col min="5372" max="5373" width="44.28515625" style="22" customWidth="1"/>
    <col min="5374" max="5374" width="3.85546875" style="22" customWidth="1"/>
    <col min="5375" max="5376" width="23.5703125" style="22" customWidth="1"/>
    <col min="5377" max="5377" width="20.5703125" style="22" customWidth="1"/>
    <col min="5378" max="5379" width="14.7109375" style="22" customWidth="1"/>
    <col min="5380" max="5625" width="9.140625" style="22"/>
    <col min="5626" max="5626" width="11" style="22" customWidth="1"/>
    <col min="5627" max="5627" width="51.42578125" style="22" customWidth="1"/>
    <col min="5628" max="5629" width="44.28515625" style="22" customWidth="1"/>
    <col min="5630" max="5630" width="3.85546875" style="22" customWidth="1"/>
    <col min="5631" max="5632" width="23.5703125" style="22" customWidth="1"/>
    <col min="5633" max="5633" width="20.5703125" style="22" customWidth="1"/>
    <col min="5634" max="5635" width="14.7109375" style="22" customWidth="1"/>
    <col min="5636" max="5881" width="9.140625" style="22"/>
    <col min="5882" max="5882" width="11" style="22" customWidth="1"/>
    <col min="5883" max="5883" width="51.42578125" style="22" customWidth="1"/>
    <col min="5884" max="5885" width="44.28515625" style="22" customWidth="1"/>
    <col min="5886" max="5886" width="3.85546875" style="22" customWidth="1"/>
    <col min="5887" max="5888" width="23.5703125" style="22" customWidth="1"/>
    <col min="5889" max="5889" width="20.5703125" style="22" customWidth="1"/>
    <col min="5890" max="5891" width="14.7109375" style="22" customWidth="1"/>
    <col min="5892" max="6137" width="9.140625" style="22"/>
    <col min="6138" max="6138" width="11" style="22" customWidth="1"/>
    <col min="6139" max="6139" width="51.42578125" style="22" customWidth="1"/>
    <col min="6140" max="6141" width="44.28515625" style="22" customWidth="1"/>
    <col min="6142" max="6142" width="3.85546875" style="22" customWidth="1"/>
    <col min="6143" max="6144" width="23.5703125" style="22" customWidth="1"/>
    <col min="6145" max="6145" width="20.5703125" style="22" customWidth="1"/>
    <col min="6146" max="6147" width="14.7109375" style="22" customWidth="1"/>
    <col min="6148" max="6393" width="9.140625" style="22"/>
    <col min="6394" max="6394" width="11" style="22" customWidth="1"/>
    <col min="6395" max="6395" width="51.42578125" style="22" customWidth="1"/>
    <col min="6396" max="6397" width="44.28515625" style="22" customWidth="1"/>
    <col min="6398" max="6398" width="3.85546875" style="22" customWidth="1"/>
    <col min="6399" max="6400" width="23.5703125" style="22" customWidth="1"/>
    <col min="6401" max="6401" width="20.5703125" style="22" customWidth="1"/>
    <col min="6402" max="6403" width="14.7109375" style="22" customWidth="1"/>
    <col min="6404" max="6649" width="9.140625" style="22"/>
    <col min="6650" max="6650" width="11" style="22" customWidth="1"/>
    <col min="6651" max="6651" width="51.42578125" style="22" customWidth="1"/>
    <col min="6652" max="6653" width="44.28515625" style="22" customWidth="1"/>
    <col min="6654" max="6654" width="3.85546875" style="22" customWidth="1"/>
    <col min="6655" max="6656" width="23.5703125" style="22" customWidth="1"/>
    <col min="6657" max="6657" width="20.5703125" style="22" customWidth="1"/>
    <col min="6658" max="6659" width="14.7109375" style="22" customWidth="1"/>
    <col min="6660" max="6905" width="9.140625" style="22"/>
    <col min="6906" max="6906" width="11" style="22" customWidth="1"/>
    <col min="6907" max="6907" width="51.42578125" style="22" customWidth="1"/>
    <col min="6908" max="6909" width="44.28515625" style="22" customWidth="1"/>
    <col min="6910" max="6910" width="3.85546875" style="22" customWidth="1"/>
    <col min="6911" max="6912" width="23.5703125" style="22" customWidth="1"/>
    <col min="6913" max="6913" width="20.5703125" style="22" customWidth="1"/>
    <col min="6914" max="6915" width="14.7109375" style="22" customWidth="1"/>
    <col min="6916" max="7161" width="9.140625" style="22"/>
    <col min="7162" max="7162" width="11" style="22" customWidth="1"/>
    <col min="7163" max="7163" width="51.42578125" style="22" customWidth="1"/>
    <col min="7164" max="7165" width="44.28515625" style="22" customWidth="1"/>
    <col min="7166" max="7166" width="3.85546875" style="22" customWidth="1"/>
    <col min="7167" max="7168" width="23.5703125" style="22" customWidth="1"/>
    <col min="7169" max="7169" width="20.5703125" style="22" customWidth="1"/>
    <col min="7170" max="7171" width="14.7109375" style="22" customWidth="1"/>
    <col min="7172" max="7417" width="9.140625" style="22"/>
    <col min="7418" max="7418" width="11" style="22" customWidth="1"/>
    <col min="7419" max="7419" width="51.42578125" style="22" customWidth="1"/>
    <col min="7420" max="7421" width="44.28515625" style="22" customWidth="1"/>
    <col min="7422" max="7422" width="3.85546875" style="22" customWidth="1"/>
    <col min="7423" max="7424" width="23.5703125" style="22" customWidth="1"/>
    <col min="7425" max="7425" width="20.5703125" style="22" customWidth="1"/>
    <col min="7426" max="7427" width="14.7109375" style="22" customWidth="1"/>
    <col min="7428" max="7673" width="9.140625" style="22"/>
    <col min="7674" max="7674" width="11" style="22" customWidth="1"/>
    <col min="7675" max="7675" width="51.42578125" style="22" customWidth="1"/>
    <col min="7676" max="7677" width="44.28515625" style="22" customWidth="1"/>
    <col min="7678" max="7678" width="3.85546875" style="22" customWidth="1"/>
    <col min="7679" max="7680" width="23.5703125" style="22" customWidth="1"/>
    <col min="7681" max="7681" width="20.5703125" style="22" customWidth="1"/>
    <col min="7682" max="7683" width="14.7109375" style="22" customWidth="1"/>
    <col min="7684" max="7929" width="9.140625" style="22"/>
    <col min="7930" max="7930" width="11" style="22" customWidth="1"/>
    <col min="7931" max="7931" width="51.42578125" style="22" customWidth="1"/>
    <col min="7932" max="7933" width="44.28515625" style="22" customWidth="1"/>
    <col min="7934" max="7934" width="3.85546875" style="22" customWidth="1"/>
    <col min="7935" max="7936" width="23.5703125" style="22" customWidth="1"/>
    <col min="7937" max="7937" width="20.5703125" style="22" customWidth="1"/>
    <col min="7938" max="7939" width="14.7109375" style="22" customWidth="1"/>
    <col min="7940" max="8185" width="9.140625" style="22"/>
    <col min="8186" max="8186" width="11" style="22" customWidth="1"/>
    <col min="8187" max="8187" width="51.42578125" style="22" customWidth="1"/>
    <col min="8188" max="8189" width="44.28515625" style="22" customWidth="1"/>
    <col min="8190" max="8190" width="3.85546875" style="22" customWidth="1"/>
    <col min="8191" max="8192" width="23.5703125" style="22" customWidth="1"/>
    <col min="8193" max="8193" width="20.5703125" style="22" customWidth="1"/>
    <col min="8194" max="8195" width="14.7109375" style="22" customWidth="1"/>
    <col min="8196" max="8441" width="9.140625" style="22"/>
    <col min="8442" max="8442" width="11" style="22" customWidth="1"/>
    <col min="8443" max="8443" width="51.42578125" style="22" customWidth="1"/>
    <col min="8444" max="8445" width="44.28515625" style="22" customWidth="1"/>
    <col min="8446" max="8446" width="3.85546875" style="22" customWidth="1"/>
    <col min="8447" max="8448" width="23.5703125" style="22" customWidth="1"/>
    <col min="8449" max="8449" width="20.5703125" style="22" customWidth="1"/>
    <col min="8450" max="8451" width="14.7109375" style="22" customWidth="1"/>
    <col min="8452" max="8697" width="9.140625" style="22"/>
    <col min="8698" max="8698" width="11" style="22" customWidth="1"/>
    <col min="8699" max="8699" width="51.42578125" style="22" customWidth="1"/>
    <col min="8700" max="8701" width="44.28515625" style="22" customWidth="1"/>
    <col min="8702" max="8702" width="3.85546875" style="22" customWidth="1"/>
    <col min="8703" max="8704" width="23.5703125" style="22" customWidth="1"/>
    <col min="8705" max="8705" width="20.5703125" style="22" customWidth="1"/>
    <col min="8706" max="8707" width="14.7109375" style="22" customWidth="1"/>
    <col min="8708" max="8953" width="9.140625" style="22"/>
    <col min="8954" max="8954" width="11" style="22" customWidth="1"/>
    <col min="8955" max="8955" width="51.42578125" style="22" customWidth="1"/>
    <col min="8956" max="8957" width="44.28515625" style="22" customWidth="1"/>
    <col min="8958" max="8958" width="3.85546875" style="22" customWidth="1"/>
    <col min="8959" max="8960" width="23.5703125" style="22" customWidth="1"/>
    <col min="8961" max="8961" width="20.5703125" style="22" customWidth="1"/>
    <col min="8962" max="8963" width="14.7109375" style="22" customWidth="1"/>
    <col min="8964" max="9209" width="9.140625" style="22"/>
    <col min="9210" max="9210" width="11" style="22" customWidth="1"/>
    <col min="9211" max="9211" width="51.42578125" style="22" customWidth="1"/>
    <col min="9212" max="9213" width="44.28515625" style="22" customWidth="1"/>
    <col min="9214" max="9214" width="3.85546875" style="22" customWidth="1"/>
    <col min="9215" max="9216" width="23.5703125" style="22" customWidth="1"/>
    <col min="9217" max="9217" width="20.5703125" style="22" customWidth="1"/>
    <col min="9218" max="9219" width="14.7109375" style="22" customWidth="1"/>
    <col min="9220" max="9465" width="9.140625" style="22"/>
    <col min="9466" max="9466" width="11" style="22" customWidth="1"/>
    <col min="9467" max="9467" width="51.42578125" style="22" customWidth="1"/>
    <col min="9468" max="9469" width="44.28515625" style="22" customWidth="1"/>
    <col min="9470" max="9470" width="3.85546875" style="22" customWidth="1"/>
    <col min="9471" max="9472" width="23.5703125" style="22" customWidth="1"/>
    <col min="9473" max="9473" width="20.5703125" style="22" customWidth="1"/>
    <col min="9474" max="9475" width="14.7109375" style="22" customWidth="1"/>
    <col min="9476" max="9721" width="9.140625" style="22"/>
    <col min="9722" max="9722" width="11" style="22" customWidth="1"/>
    <col min="9723" max="9723" width="51.42578125" style="22" customWidth="1"/>
    <col min="9724" max="9725" width="44.28515625" style="22" customWidth="1"/>
    <col min="9726" max="9726" width="3.85546875" style="22" customWidth="1"/>
    <col min="9727" max="9728" width="23.5703125" style="22" customWidth="1"/>
    <col min="9729" max="9729" width="20.5703125" style="22" customWidth="1"/>
    <col min="9730" max="9731" width="14.7109375" style="22" customWidth="1"/>
    <col min="9732" max="9977" width="9.140625" style="22"/>
    <col min="9978" max="9978" width="11" style="22" customWidth="1"/>
    <col min="9979" max="9979" width="51.42578125" style="22" customWidth="1"/>
    <col min="9980" max="9981" width="44.28515625" style="22" customWidth="1"/>
    <col min="9982" max="9982" width="3.85546875" style="22" customWidth="1"/>
    <col min="9983" max="9984" width="23.5703125" style="22" customWidth="1"/>
    <col min="9985" max="9985" width="20.5703125" style="22" customWidth="1"/>
    <col min="9986" max="9987" width="14.7109375" style="22" customWidth="1"/>
    <col min="9988" max="10233" width="9.140625" style="22"/>
    <col min="10234" max="10234" width="11" style="22" customWidth="1"/>
    <col min="10235" max="10235" width="51.42578125" style="22" customWidth="1"/>
    <col min="10236" max="10237" width="44.28515625" style="22" customWidth="1"/>
    <col min="10238" max="10238" width="3.85546875" style="22" customWidth="1"/>
    <col min="10239" max="10240" width="23.5703125" style="22" customWidth="1"/>
    <col min="10241" max="10241" width="20.5703125" style="22" customWidth="1"/>
    <col min="10242" max="10243" width="14.7109375" style="22" customWidth="1"/>
    <col min="10244" max="10489" width="9.140625" style="22"/>
    <col min="10490" max="10490" width="11" style="22" customWidth="1"/>
    <col min="10491" max="10491" width="51.42578125" style="22" customWidth="1"/>
    <col min="10492" max="10493" width="44.28515625" style="22" customWidth="1"/>
    <col min="10494" max="10494" width="3.85546875" style="22" customWidth="1"/>
    <col min="10495" max="10496" width="23.5703125" style="22" customWidth="1"/>
    <col min="10497" max="10497" width="20.5703125" style="22" customWidth="1"/>
    <col min="10498" max="10499" width="14.7109375" style="22" customWidth="1"/>
    <col min="10500" max="10745" width="9.140625" style="22"/>
    <col min="10746" max="10746" width="11" style="22" customWidth="1"/>
    <col min="10747" max="10747" width="51.42578125" style="22" customWidth="1"/>
    <col min="10748" max="10749" width="44.28515625" style="22" customWidth="1"/>
    <col min="10750" max="10750" width="3.85546875" style="22" customWidth="1"/>
    <col min="10751" max="10752" width="23.5703125" style="22" customWidth="1"/>
    <col min="10753" max="10753" width="20.5703125" style="22" customWidth="1"/>
    <col min="10754" max="10755" width="14.7109375" style="22" customWidth="1"/>
    <col min="10756" max="11001" width="9.140625" style="22"/>
    <col min="11002" max="11002" width="11" style="22" customWidth="1"/>
    <col min="11003" max="11003" width="51.42578125" style="22" customWidth="1"/>
    <col min="11004" max="11005" width="44.28515625" style="22" customWidth="1"/>
    <col min="11006" max="11006" width="3.85546875" style="22" customWidth="1"/>
    <col min="11007" max="11008" width="23.5703125" style="22" customWidth="1"/>
    <col min="11009" max="11009" width="20.5703125" style="22" customWidth="1"/>
    <col min="11010" max="11011" width="14.7109375" style="22" customWidth="1"/>
    <col min="11012" max="11257" width="9.140625" style="22"/>
    <col min="11258" max="11258" width="11" style="22" customWidth="1"/>
    <col min="11259" max="11259" width="51.42578125" style="22" customWidth="1"/>
    <col min="11260" max="11261" width="44.28515625" style="22" customWidth="1"/>
    <col min="11262" max="11262" width="3.85546875" style="22" customWidth="1"/>
    <col min="11263" max="11264" width="23.5703125" style="22" customWidth="1"/>
    <col min="11265" max="11265" width="20.5703125" style="22" customWidth="1"/>
    <col min="11266" max="11267" width="14.7109375" style="22" customWidth="1"/>
    <col min="11268" max="11513" width="9.140625" style="22"/>
    <col min="11514" max="11514" width="11" style="22" customWidth="1"/>
    <col min="11515" max="11515" width="51.42578125" style="22" customWidth="1"/>
    <col min="11516" max="11517" width="44.28515625" style="22" customWidth="1"/>
    <col min="11518" max="11518" width="3.85546875" style="22" customWidth="1"/>
    <col min="11519" max="11520" width="23.5703125" style="22" customWidth="1"/>
    <col min="11521" max="11521" width="20.5703125" style="22" customWidth="1"/>
    <col min="11522" max="11523" width="14.7109375" style="22" customWidth="1"/>
    <col min="11524" max="11769" width="9.140625" style="22"/>
    <col min="11770" max="11770" width="11" style="22" customWidth="1"/>
    <col min="11771" max="11771" width="51.42578125" style="22" customWidth="1"/>
    <col min="11772" max="11773" width="44.28515625" style="22" customWidth="1"/>
    <col min="11774" max="11774" width="3.85546875" style="22" customWidth="1"/>
    <col min="11775" max="11776" width="23.5703125" style="22" customWidth="1"/>
    <col min="11777" max="11777" width="20.5703125" style="22" customWidth="1"/>
    <col min="11778" max="11779" width="14.7109375" style="22" customWidth="1"/>
    <col min="11780" max="12025" width="9.140625" style="22"/>
    <col min="12026" max="12026" width="11" style="22" customWidth="1"/>
    <col min="12027" max="12027" width="51.42578125" style="22" customWidth="1"/>
    <col min="12028" max="12029" width="44.28515625" style="22" customWidth="1"/>
    <col min="12030" max="12030" width="3.85546875" style="22" customWidth="1"/>
    <col min="12031" max="12032" width="23.5703125" style="22" customWidth="1"/>
    <col min="12033" max="12033" width="20.5703125" style="22" customWidth="1"/>
    <col min="12034" max="12035" width="14.7109375" style="22" customWidth="1"/>
    <col min="12036" max="12281" width="9.140625" style="22"/>
    <col min="12282" max="12282" width="11" style="22" customWidth="1"/>
    <col min="12283" max="12283" width="51.42578125" style="22" customWidth="1"/>
    <col min="12284" max="12285" width="44.28515625" style="22" customWidth="1"/>
    <col min="12286" max="12286" width="3.85546875" style="22" customWidth="1"/>
    <col min="12287" max="12288" width="23.5703125" style="22" customWidth="1"/>
    <col min="12289" max="12289" width="20.5703125" style="22" customWidth="1"/>
    <col min="12290" max="12291" width="14.7109375" style="22" customWidth="1"/>
    <col min="12292" max="12537" width="9.140625" style="22"/>
    <col min="12538" max="12538" width="11" style="22" customWidth="1"/>
    <col min="12539" max="12539" width="51.42578125" style="22" customWidth="1"/>
    <col min="12540" max="12541" width="44.28515625" style="22" customWidth="1"/>
    <col min="12542" max="12542" width="3.85546875" style="22" customWidth="1"/>
    <col min="12543" max="12544" width="23.5703125" style="22" customWidth="1"/>
    <col min="12545" max="12545" width="20.5703125" style="22" customWidth="1"/>
    <col min="12546" max="12547" width="14.7109375" style="22" customWidth="1"/>
    <col min="12548" max="12793" width="9.140625" style="22"/>
    <col min="12794" max="12794" width="11" style="22" customWidth="1"/>
    <col min="12795" max="12795" width="51.42578125" style="22" customWidth="1"/>
    <col min="12796" max="12797" width="44.28515625" style="22" customWidth="1"/>
    <col min="12798" max="12798" width="3.85546875" style="22" customWidth="1"/>
    <col min="12799" max="12800" width="23.5703125" style="22" customWidth="1"/>
    <col min="12801" max="12801" width="20.5703125" style="22" customWidth="1"/>
    <col min="12802" max="12803" width="14.7109375" style="22" customWidth="1"/>
    <col min="12804" max="13049" width="9.140625" style="22"/>
    <col min="13050" max="13050" width="11" style="22" customWidth="1"/>
    <col min="13051" max="13051" width="51.42578125" style="22" customWidth="1"/>
    <col min="13052" max="13053" width="44.28515625" style="22" customWidth="1"/>
    <col min="13054" max="13054" width="3.85546875" style="22" customWidth="1"/>
    <col min="13055" max="13056" width="23.5703125" style="22" customWidth="1"/>
    <col min="13057" max="13057" width="20.5703125" style="22" customWidth="1"/>
    <col min="13058" max="13059" width="14.7109375" style="22" customWidth="1"/>
    <col min="13060" max="13305" width="9.140625" style="22"/>
    <col min="13306" max="13306" width="11" style="22" customWidth="1"/>
    <col min="13307" max="13307" width="51.42578125" style="22" customWidth="1"/>
    <col min="13308" max="13309" width="44.28515625" style="22" customWidth="1"/>
    <col min="13310" max="13310" width="3.85546875" style="22" customWidth="1"/>
    <col min="13311" max="13312" width="23.5703125" style="22" customWidth="1"/>
    <col min="13313" max="13313" width="20.5703125" style="22" customWidth="1"/>
    <col min="13314" max="13315" width="14.7109375" style="22" customWidth="1"/>
    <col min="13316" max="13561" width="9.140625" style="22"/>
    <col min="13562" max="13562" width="11" style="22" customWidth="1"/>
    <col min="13563" max="13563" width="51.42578125" style="22" customWidth="1"/>
    <col min="13564" max="13565" width="44.28515625" style="22" customWidth="1"/>
    <col min="13566" max="13566" width="3.85546875" style="22" customWidth="1"/>
    <col min="13567" max="13568" width="23.5703125" style="22" customWidth="1"/>
    <col min="13569" max="13569" width="20.5703125" style="22" customWidth="1"/>
    <col min="13570" max="13571" width="14.7109375" style="22" customWidth="1"/>
    <col min="13572" max="13817" width="9.140625" style="22"/>
    <col min="13818" max="13818" width="11" style="22" customWidth="1"/>
    <col min="13819" max="13819" width="51.42578125" style="22" customWidth="1"/>
    <col min="13820" max="13821" width="44.28515625" style="22" customWidth="1"/>
    <col min="13822" max="13822" width="3.85546875" style="22" customWidth="1"/>
    <col min="13823" max="13824" width="23.5703125" style="22" customWidth="1"/>
    <col min="13825" max="13825" width="20.5703125" style="22" customWidth="1"/>
    <col min="13826" max="13827" width="14.7109375" style="22" customWidth="1"/>
    <col min="13828" max="14073" width="9.140625" style="22"/>
    <col min="14074" max="14074" width="11" style="22" customWidth="1"/>
    <col min="14075" max="14075" width="51.42578125" style="22" customWidth="1"/>
    <col min="14076" max="14077" width="44.28515625" style="22" customWidth="1"/>
    <col min="14078" max="14078" width="3.85546875" style="22" customWidth="1"/>
    <col min="14079" max="14080" width="23.5703125" style="22" customWidth="1"/>
    <col min="14081" max="14081" width="20.5703125" style="22" customWidth="1"/>
    <col min="14082" max="14083" width="14.7109375" style="22" customWidth="1"/>
    <col min="14084" max="14329" width="9.140625" style="22"/>
    <col min="14330" max="14330" width="11" style="22" customWidth="1"/>
    <col min="14331" max="14331" width="51.42578125" style="22" customWidth="1"/>
    <col min="14332" max="14333" width="44.28515625" style="22" customWidth="1"/>
    <col min="14334" max="14334" width="3.85546875" style="22" customWidth="1"/>
    <col min="14335" max="14336" width="23.5703125" style="22" customWidth="1"/>
    <col min="14337" max="14337" width="20.5703125" style="22" customWidth="1"/>
    <col min="14338" max="14339" width="14.7109375" style="22" customWidth="1"/>
    <col min="14340" max="14585" width="9.140625" style="22"/>
    <col min="14586" max="14586" width="11" style="22" customWidth="1"/>
    <col min="14587" max="14587" width="51.42578125" style="22" customWidth="1"/>
    <col min="14588" max="14589" width="44.28515625" style="22" customWidth="1"/>
    <col min="14590" max="14590" width="3.85546875" style="22" customWidth="1"/>
    <col min="14591" max="14592" width="23.5703125" style="22" customWidth="1"/>
    <col min="14593" max="14593" width="20.5703125" style="22" customWidth="1"/>
    <col min="14594" max="14595" width="14.7109375" style="22" customWidth="1"/>
    <col min="14596" max="14841" width="9.140625" style="22"/>
    <col min="14842" max="14842" width="11" style="22" customWidth="1"/>
    <col min="14843" max="14843" width="51.42578125" style="22" customWidth="1"/>
    <col min="14844" max="14845" width="44.28515625" style="22" customWidth="1"/>
    <col min="14846" max="14846" width="3.85546875" style="22" customWidth="1"/>
    <col min="14847" max="14848" width="23.5703125" style="22" customWidth="1"/>
    <col min="14849" max="14849" width="20.5703125" style="22" customWidth="1"/>
    <col min="14850" max="14851" width="14.7109375" style="22" customWidth="1"/>
    <col min="14852" max="15097" width="9.140625" style="22"/>
    <col min="15098" max="15098" width="11" style="22" customWidth="1"/>
    <col min="15099" max="15099" width="51.42578125" style="22" customWidth="1"/>
    <col min="15100" max="15101" width="44.28515625" style="22" customWidth="1"/>
    <col min="15102" max="15102" width="3.85546875" style="22" customWidth="1"/>
    <col min="15103" max="15104" width="23.5703125" style="22" customWidth="1"/>
    <col min="15105" max="15105" width="20.5703125" style="22" customWidth="1"/>
    <col min="15106" max="15107" width="14.7109375" style="22" customWidth="1"/>
    <col min="15108" max="15353" width="9.140625" style="22"/>
    <col min="15354" max="15354" width="11" style="22" customWidth="1"/>
    <col min="15355" max="15355" width="51.42578125" style="22" customWidth="1"/>
    <col min="15356" max="15357" width="44.28515625" style="22" customWidth="1"/>
    <col min="15358" max="15358" width="3.85546875" style="22" customWidth="1"/>
    <col min="15359" max="15360" width="23.5703125" style="22" customWidth="1"/>
    <col min="15361" max="15361" width="20.5703125" style="22" customWidth="1"/>
    <col min="15362" max="15363" width="14.7109375" style="22" customWidth="1"/>
    <col min="15364" max="15609" width="9.140625" style="22"/>
    <col min="15610" max="15610" width="11" style="22" customWidth="1"/>
    <col min="15611" max="15611" width="51.42578125" style="22" customWidth="1"/>
    <col min="15612" max="15613" width="44.28515625" style="22" customWidth="1"/>
    <col min="15614" max="15614" width="3.85546875" style="22" customWidth="1"/>
    <col min="15615" max="15616" width="23.5703125" style="22" customWidth="1"/>
    <col min="15617" max="15617" width="20.5703125" style="22" customWidth="1"/>
    <col min="15618" max="15619" width="14.7109375" style="22" customWidth="1"/>
    <col min="15620" max="15865" width="9.140625" style="22"/>
    <col min="15866" max="15866" width="11" style="22" customWidth="1"/>
    <col min="15867" max="15867" width="51.42578125" style="22" customWidth="1"/>
    <col min="15868" max="15869" width="44.28515625" style="22" customWidth="1"/>
    <col min="15870" max="15870" width="3.85546875" style="22" customWidth="1"/>
    <col min="15871" max="15872" width="23.5703125" style="22" customWidth="1"/>
    <col min="15873" max="15873" width="20.5703125" style="22" customWidth="1"/>
    <col min="15874" max="15875" width="14.7109375" style="22" customWidth="1"/>
    <col min="15876" max="16121" width="9.140625" style="22"/>
    <col min="16122" max="16122" width="11" style="22" customWidth="1"/>
    <col min="16123" max="16123" width="51.42578125" style="22" customWidth="1"/>
    <col min="16124" max="16125" width="44.28515625" style="22" customWidth="1"/>
    <col min="16126" max="16126" width="3.85546875" style="22" customWidth="1"/>
    <col min="16127" max="16128" width="23.5703125" style="22" customWidth="1"/>
    <col min="16129" max="16129" width="20.5703125" style="22" customWidth="1"/>
    <col min="16130" max="16131" width="14.7109375" style="22" customWidth="1"/>
    <col min="16132" max="16384" width="9.140625" style="22"/>
  </cols>
  <sheetData>
    <row r="1" spans="1:7" s="1" customFormat="1" ht="22.5" customHeight="1" x14ac:dyDescent="0.35">
      <c r="A1" s="254" t="s">
        <v>6</v>
      </c>
      <c r="B1" s="254"/>
      <c r="C1" s="254"/>
      <c r="D1" s="254"/>
      <c r="E1" s="254"/>
      <c r="F1" s="254"/>
    </row>
    <row r="2" spans="1:7" s="1" customFormat="1" ht="22.5" customHeight="1" x14ac:dyDescent="0.35">
      <c r="A2" s="255" t="s">
        <v>40</v>
      </c>
      <c r="B2" s="255"/>
      <c r="C2" s="255"/>
      <c r="D2" s="255"/>
      <c r="E2" s="255"/>
      <c r="F2" s="255"/>
    </row>
    <row r="3" spans="1:7" s="1" customFormat="1" ht="27" customHeight="1" x14ac:dyDescent="0.35">
      <c r="A3" s="256" t="s">
        <v>7</v>
      </c>
      <c r="B3" s="256"/>
      <c r="C3" s="256"/>
      <c r="D3" s="256"/>
      <c r="E3" s="256"/>
      <c r="F3" s="256"/>
    </row>
    <row r="4" spans="1:7" s="1" customFormat="1" ht="30" customHeight="1" x14ac:dyDescent="0.35">
      <c r="A4" s="2" t="s">
        <v>8</v>
      </c>
      <c r="B4" s="2" t="s">
        <v>14</v>
      </c>
      <c r="C4" s="2" t="s">
        <v>9</v>
      </c>
      <c r="D4" s="2" t="s">
        <v>22</v>
      </c>
      <c r="E4" s="2" t="s">
        <v>35</v>
      </c>
      <c r="F4" s="2" t="s">
        <v>43</v>
      </c>
      <c r="G4" s="3"/>
    </row>
    <row r="5" spans="1:7" s="7" customFormat="1" ht="23.25" x14ac:dyDescent="0.25">
      <c r="A5" s="4">
        <v>1</v>
      </c>
      <c r="B5" s="41" t="s">
        <v>1</v>
      </c>
      <c r="C5" s="5" t="s">
        <v>16</v>
      </c>
      <c r="D5" s="35">
        <v>463745.62300000002</v>
      </c>
      <c r="E5" s="36">
        <v>1851.1100116100001</v>
      </c>
      <c r="F5" s="43">
        <v>0.11584289</v>
      </c>
      <c r="G5" s="9"/>
    </row>
    <row r="6" spans="1:7" s="10" customFormat="1" ht="23.25" x14ac:dyDescent="0.25">
      <c r="A6" s="4">
        <v>2</v>
      </c>
      <c r="B6" s="4" t="s">
        <v>5</v>
      </c>
      <c r="C6" s="23" t="s">
        <v>17</v>
      </c>
      <c r="D6" s="35">
        <v>2.1000000000000001E-2</v>
      </c>
      <c r="E6" s="36">
        <v>717.73473332000003</v>
      </c>
      <c r="F6" s="36">
        <v>50.241431320000004</v>
      </c>
      <c r="G6" s="11"/>
    </row>
    <row r="7" spans="1:7" s="7" customFormat="1" ht="46.5" customHeight="1" x14ac:dyDescent="0.25">
      <c r="A7" s="4">
        <v>3</v>
      </c>
      <c r="B7" s="4">
        <v>8426</v>
      </c>
      <c r="C7" s="25" t="s">
        <v>41</v>
      </c>
      <c r="D7" s="35">
        <v>207.34200000000001</v>
      </c>
      <c r="E7" s="36">
        <v>533.60919000000001</v>
      </c>
      <c r="F7" s="36">
        <v>0</v>
      </c>
      <c r="G7" s="9"/>
    </row>
    <row r="8" spans="1:7" s="12" customFormat="1" ht="23.25" customHeight="1" x14ac:dyDescent="0.25">
      <c r="A8" s="4">
        <v>4</v>
      </c>
      <c r="B8" s="41" t="s">
        <v>3</v>
      </c>
      <c r="C8" s="25" t="s">
        <v>19</v>
      </c>
      <c r="D8" s="35">
        <v>1802.51</v>
      </c>
      <c r="E8" s="36">
        <v>202.85157252999997</v>
      </c>
      <c r="F8" s="36">
        <v>3.2868406400000003</v>
      </c>
      <c r="G8" s="11"/>
    </row>
    <row r="9" spans="1:7" s="12" customFormat="1" ht="23.25" x14ac:dyDescent="0.25">
      <c r="A9" s="4">
        <v>5</v>
      </c>
      <c r="B9" s="4" t="s">
        <v>27</v>
      </c>
      <c r="C9" s="23" t="s">
        <v>28</v>
      </c>
      <c r="D9" s="35">
        <v>13</v>
      </c>
      <c r="E9" s="36">
        <v>141.40778399999999</v>
      </c>
      <c r="F9" s="36">
        <v>0</v>
      </c>
      <c r="G9" s="11"/>
    </row>
    <row r="10" spans="1:7" s="12" customFormat="1" ht="23.25" x14ac:dyDescent="0.25">
      <c r="A10" s="4">
        <v>6</v>
      </c>
      <c r="B10" s="4" t="s">
        <v>0</v>
      </c>
      <c r="C10" s="23" t="s">
        <v>18</v>
      </c>
      <c r="D10" s="35">
        <v>8914.2999999999993</v>
      </c>
      <c r="E10" s="36">
        <v>135.68346381000001</v>
      </c>
      <c r="F10" s="36">
        <v>0</v>
      </c>
      <c r="G10" s="11"/>
    </row>
    <row r="11" spans="1:7" s="12" customFormat="1" ht="23.25" x14ac:dyDescent="0.25">
      <c r="A11" s="4">
        <v>7</v>
      </c>
      <c r="B11" s="41" t="s">
        <v>2</v>
      </c>
      <c r="C11" s="24" t="s">
        <v>42</v>
      </c>
      <c r="D11" s="35">
        <v>4322.54</v>
      </c>
      <c r="E11" s="36">
        <v>128.56069725</v>
      </c>
      <c r="F11" s="36">
        <v>0</v>
      </c>
      <c r="G11" s="11"/>
    </row>
    <row r="12" spans="1:7" s="12" customFormat="1" ht="23.25" x14ac:dyDescent="0.25">
      <c r="A12" s="4">
        <v>8</v>
      </c>
      <c r="B12" s="4">
        <v>2101</v>
      </c>
      <c r="C12" s="23" t="s">
        <v>25</v>
      </c>
      <c r="D12" s="35">
        <v>742.43691999999987</v>
      </c>
      <c r="E12" s="36">
        <v>81.746425989999992</v>
      </c>
      <c r="F12" s="36">
        <v>5.9402010700000005</v>
      </c>
      <c r="G12" s="11"/>
    </row>
    <row r="13" spans="1:7" s="12" customFormat="1" ht="23.25" x14ac:dyDescent="0.25">
      <c r="A13" s="4">
        <v>9</v>
      </c>
      <c r="B13" s="4">
        <v>8544</v>
      </c>
      <c r="C13" s="25" t="s">
        <v>21</v>
      </c>
      <c r="D13" s="35">
        <v>0</v>
      </c>
      <c r="E13" s="36">
        <v>68.593340049999995</v>
      </c>
      <c r="F13" s="36">
        <v>3.2899758700000001</v>
      </c>
      <c r="G13" s="11"/>
    </row>
    <row r="14" spans="1:7" s="12" customFormat="1" ht="23.25" x14ac:dyDescent="0.25">
      <c r="A14" s="4">
        <v>10</v>
      </c>
      <c r="B14" s="4" t="s">
        <v>4</v>
      </c>
      <c r="C14" s="27" t="s">
        <v>20</v>
      </c>
      <c r="D14" s="35">
        <v>3300</v>
      </c>
      <c r="E14" s="36">
        <v>30.376255329999999</v>
      </c>
      <c r="F14" s="36">
        <v>0</v>
      </c>
      <c r="G14" s="11"/>
    </row>
    <row r="15" spans="1:7" s="12" customFormat="1" ht="23.25" x14ac:dyDescent="0.25">
      <c r="A15" s="257" t="s">
        <v>10</v>
      </c>
      <c r="B15" s="258"/>
      <c r="C15" s="259"/>
      <c r="D15" s="37">
        <f>SUM(D5:D14)</f>
        <v>483047.77292000002</v>
      </c>
      <c r="E15" s="38">
        <f>SUM(E5:E14)</f>
        <v>3891.6734738899995</v>
      </c>
      <c r="F15" s="38">
        <f>SUM(F5:F14)</f>
        <v>62.874291790000008</v>
      </c>
      <c r="G15" s="14"/>
    </row>
    <row r="16" spans="1:7" s="12" customFormat="1" ht="24" thickBot="1" x14ac:dyDescent="0.3">
      <c r="A16" s="260" t="s">
        <v>11</v>
      </c>
      <c r="B16" s="261"/>
      <c r="C16" s="262"/>
      <c r="D16" s="39">
        <f>D17-D15</f>
        <v>6358.7282701500226</v>
      </c>
      <c r="E16" s="39">
        <f>E17-E15</f>
        <v>147.71867038000028</v>
      </c>
      <c r="F16" s="39">
        <f>F17-F15</f>
        <v>1.7185203199998895</v>
      </c>
      <c r="G16" s="14"/>
    </row>
    <row r="17" spans="1:7" s="1" customFormat="1" ht="24" thickBot="1" x14ac:dyDescent="0.4">
      <c r="A17" s="251" t="s">
        <v>12</v>
      </c>
      <c r="B17" s="252"/>
      <c r="C17" s="253"/>
      <c r="D17" s="26">
        <f>489406501.19015/1000</f>
        <v>489406.50119015004</v>
      </c>
      <c r="E17" s="40">
        <f>4039392144.27/1000000</f>
        <v>4039.3921442699998</v>
      </c>
      <c r="F17" s="40">
        <f>64592812.1099999/1000000</f>
        <v>64.592812109999898</v>
      </c>
      <c r="G17" s="3"/>
    </row>
    <row r="18" spans="1:7" s="1" customFormat="1" ht="14.25" customHeight="1" thickTop="1" x14ac:dyDescent="0.35">
      <c r="A18" s="15"/>
      <c r="B18" s="15"/>
      <c r="D18" s="16"/>
      <c r="E18" s="17"/>
      <c r="F18" s="17"/>
      <c r="G18" s="3"/>
    </row>
    <row r="19" spans="1:7" s="12" customFormat="1" ht="23.25" customHeight="1" x14ac:dyDescent="0.25">
      <c r="D19" s="18"/>
      <c r="E19" s="18"/>
      <c r="F19" s="18"/>
      <c r="G19" s="14"/>
    </row>
    <row r="20" spans="1:7" s="12" customFormat="1" ht="23.25" customHeight="1" x14ac:dyDescent="0.25">
      <c r="A20" s="12" t="s">
        <v>13</v>
      </c>
      <c r="D20" s="19"/>
      <c r="E20" s="19"/>
      <c r="F20" s="19"/>
      <c r="G20" s="14"/>
    </row>
    <row r="21" spans="1:7" s="1" customFormat="1" ht="14.25" customHeight="1" x14ac:dyDescent="0.35">
      <c r="A21" s="15"/>
      <c r="B21" s="15"/>
      <c r="D21" s="20"/>
      <c r="E21" s="20"/>
      <c r="F21" s="20"/>
    </row>
    <row r="22" spans="1:7" s="1" customFormat="1" ht="14.25" customHeight="1" x14ac:dyDescent="0.35">
      <c r="A22" s="15"/>
      <c r="B22" s="15"/>
      <c r="D22" s="20"/>
      <c r="E22" s="20"/>
      <c r="F22" s="20"/>
    </row>
    <row r="23" spans="1:7" s="1" customFormat="1" ht="14.25" customHeight="1" x14ac:dyDescent="0.35">
      <c r="A23" s="15"/>
      <c r="B23" s="15"/>
      <c r="D23" s="20"/>
      <c r="E23" s="21"/>
      <c r="F23" s="21"/>
    </row>
    <row r="24" spans="1:7" s="1" customFormat="1" ht="18" customHeight="1" x14ac:dyDescent="0.35">
      <c r="A24" s="15"/>
      <c r="B24" s="15"/>
    </row>
    <row r="25" spans="1:7" s="1" customFormat="1" ht="17.25" customHeight="1" x14ac:dyDescent="0.35">
      <c r="A25" s="15"/>
      <c r="B25" s="15"/>
    </row>
    <row r="26" spans="1:7" s="1" customFormat="1" ht="18.75" customHeight="1" x14ac:dyDescent="0.35">
      <c r="A26" s="15"/>
      <c r="B26" s="15"/>
    </row>
    <row r="27" spans="1:7" s="1" customFormat="1" ht="23.25" x14ac:dyDescent="0.35">
      <c r="A27" s="15"/>
      <c r="B27" s="15"/>
    </row>
    <row r="28" spans="1:7" s="1" customFormat="1" ht="23.25" x14ac:dyDescent="0.35">
      <c r="A28" s="15"/>
      <c r="B28" s="15"/>
    </row>
    <row r="29" spans="1:7" s="1" customFormat="1" ht="23.25" x14ac:dyDescent="0.35">
      <c r="A29" s="15"/>
      <c r="B29" s="15"/>
    </row>
    <row r="30" spans="1:7" s="1" customFormat="1" ht="23.25" x14ac:dyDescent="0.35">
      <c r="A30" s="15"/>
      <c r="B30" s="15"/>
    </row>
    <row r="31" spans="1:7" s="1" customFormat="1" ht="23.25" x14ac:dyDescent="0.35">
      <c r="A31" s="15"/>
      <c r="B31" s="15"/>
    </row>
    <row r="32" spans="1:7" s="1" customFormat="1" ht="23.25" x14ac:dyDescent="0.35">
      <c r="A32" s="15"/>
      <c r="B32" s="15"/>
    </row>
    <row r="33" spans="1:2" s="1" customFormat="1" ht="23.25" x14ac:dyDescent="0.35">
      <c r="A33" s="15"/>
      <c r="B33" s="15"/>
    </row>
    <row r="34" spans="1:2" s="1" customFormat="1" ht="23.25" x14ac:dyDescent="0.35">
      <c r="A34" s="15"/>
      <c r="B34" s="15"/>
    </row>
    <row r="35" spans="1:2" s="1" customFormat="1" ht="23.25" x14ac:dyDescent="0.35">
      <c r="A35" s="15"/>
      <c r="B35" s="15"/>
    </row>
    <row r="36" spans="1:2" s="1" customFormat="1" ht="23.25" x14ac:dyDescent="0.35">
      <c r="A36" s="15"/>
      <c r="B36" s="15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2"/>
  <sheetViews>
    <sheetView tabSelected="1" workbookViewId="0">
      <selection activeCell="J10" sqref="J10"/>
    </sheetView>
  </sheetViews>
  <sheetFormatPr defaultRowHeight="14.25" x14ac:dyDescent="0.25"/>
  <cols>
    <col min="1" max="2" width="11" style="34" customWidth="1"/>
    <col min="3" max="3" width="42" style="34" customWidth="1"/>
    <col min="4" max="4" width="20.42578125" style="34" customWidth="1"/>
    <col min="5" max="5" width="22.28515625" style="34" customWidth="1"/>
    <col min="6" max="7" width="23.5703125" style="33" customWidth="1"/>
    <col min="8" max="252" width="9.140625" style="34"/>
    <col min="253" max="253" width="11" style="34" customWidth="1"/>
    <col min="254" max="254" width="51.42578125" style="34" customWidth="1"/>
    <col min="255" max="256" width="44.28515625" style="34" customWidth="1"/>
    <col min="257" max="257" width="3.85546875" style="34" customWidth="1"/>
    <col min="258" max="259" width="23.5703125" style="34" customWidth="1"/>
    <col min="260" max="260" width="20.5703125" style="34" customWidth="1"/>
    <col min="261" max="262" width="14.7109375" style="34" customWidth="1"/>
    <col min="263" max="508" width="9.140625" style="34"/>
    <col min="509" max="509" width="11" style="34" customWidth="1"/>
    <col min="510" max="510" width="51.42578125" style="34" customWidth="1"/>
    <col min="511" max="512" width="44.28515625" style="34" customWidth="1"/>
    <col min="513" max="513" width="3.85546875" style="34" customWidth="1"/>
    <col min="514" max="515" width="23.5703125" style="34" customWidth="1"/>
    <col min="516" max="516" width="20.5703125" style="34" customWidth="1"/>
    <col min="517" max="518" width="14.7109375" style="34" customWidth="1"/>
    <col min="519" max="764" width="9.140625" style="34"/>
    <col min="765" max="765" width="11" style="34" customWidth="1"/>
    <col min="766" max="766" width="51.42578125" style="34" customWidth="1"/>
    <col min="767" max="768" width="44.28515625" style="34" customWidth="1"/>
    <col min="769" max="769" width="3.85546875" style="34" customWidth="1"/>
    <col min="770" max="771" width="23.5703125" style="34" customWidth="1"/>
    <col min="772" max="772" width="20.5703125" style="34" customWidth="1"/>
    <col min="773" max="774" width="14.7109375" style="34" customWidth="1"/>
    <col min="775" max="1020" width="9.140625" style="34"/>
    <col min="1021" max="1021" width="11" style="34" customWidth="1"/>
    <col min="1022" max="1022" width="51.42578125" style="34" customWidth="1"/>
    <col min="1023" max="1024" width="44.28515625" style="34" customWidth="1"/>
    <col min="1025" max="1025" width="3.85546875" style="34" customWidth="1"/>
    <col min="1026" max="1027" width="23.5703125" style="34" customWidth="1"/>
    <col min="1028" max="1028" width="20.5703125" style="34" customWidth="1"/>
    <col min="1029" max="1030" width="14.7109375" style="34" customWidth="1"/>
    <col min="1031" max="1276" width="9.140625" style="34"/>
    <col min="1277" max="1277" width="11" style="34" customWidth="1"/>
    <col min="1278" max="1278" width="51.42578125" style="34" customWidth="1"/>
    <col min="1279" max="1280" width="44.28515625" style="34" customWidth="1"/>
    <col min="1281" max="1281" width="3.85546875" style="34" customWidth="1"/>
    <col min="1282" max="1283" width="23.5703125" style="34" customWidth="1"/>
    <col min="1284" max="1284" width="20.5703125" style="34" customWidth="1"/>
    <col min="1285" max="1286" width="14.7109375" style="34" customWidth="1"/>
    <col min="1287" max="1532" width="9.140625" style="34"/>
    <col min="1533" max="1533" width="11" style="34" customWidth="1"/>
    <col min="1534" max="1534" width="51.42578125" style="34" customWidth="1"/>
    <col min="1535" max="1536" width="44.28515625" style="34" customWidth="1"/>
    <col min="1537" max="1537" width="3.85546875" style="34" customWidth="1"/>
    <col min="1538" max="1539" width="23.5703125" style="34" customWidth="1"/>
    <col min="1540" max="1540" width="20.5703125" style="34" customWidth="1"/>
    <col min="1541" max="1542" width="14.7109375" style="34" customWidth="1"/>
    <col min="1543" max="1788" width="9.140625" style="34"/>
    <col min="1789" max="1789" width="11" style="34" customWidth="1"/>
    <col min="1790" max="1790" width="51.42578125" style="34" customWidth="1"/>
    <col min="1791" max="1792" width="44.28515625" style="34" customWidth="1"/>
    <col min="1793" max="1793" width="3.85546875" style="34" customWidth="1"/>
    <col min="1794" max="1795" width="23.5703125" style="34" customWidth="1"/>
    <col min="1796" max="1796" width="20.5703125" style="34" customWidth="1"/>
    <col min="1797" max="1798" width="14.7109375" style="34" customWidth="1"/>
    <col min="1799" max="2044" width="9.140625" style="34"/>
    <col min="2045" max="2045" width="11" style="34" customWidth="1"/>
    <col min="2046" max="2046" width="51.42578125" style="34" customWidth="1"/>
    <col min="2047" max="2048" width="44.28515625" style="34" customWidth="1"/>
    <col min="2049" max="2049" width="3.85546875" style="34" customWidth="1"/>
    <col min="2050" max="2051" width="23.5703125" style="34" customWidth="1"/>
    <col min="2052" max="2052" width="20.5703125" style="34" customWidth="1"/>
    <col min="2053" max="2054" width="14.7109375" style="34" customWidth="1"/>
    <col min="2055" max="2300" width="9.140625" style="34"/>
    <col min="2301" max="2301" width="11" style="34" customWidth="1"/>
    <col min="2302" max="2302" width="51.42578125" style="34" customWidth="1"/>
    <col min="2303" max="2304" width="44.28515625" style="34" customWidth="1"/>
    <col min="2305" max="2305" width="3.85546875" style="34" customWidth="1"/>
    <col min="2306" max="2307" width="23.5703125" style="34" customWidth="1"/>
    <col min="2308" max="2308" width="20.5703125" style="34" customWidth="1"/>
    <col min="2309" max="2310" width="14.7109375" style="34" customWidth="1"/>
    <col min="2311" max="2556" width="9.140625" style="34"/>
    <col min="2557" max="2557" width="11" style="34" customWidth="1"/>
    <col min="2558" max="2558" width="51.42578125" style="34" customWidth="1"/>
    <col min="2559" max="2560" width="44.28515625" style="34" customWidth="1"/>
    <col min="2561" max="2561" width="3.85546875" style="34" customWidth="1"/>
    <col min="2562" max="2563" width="23.5703125" style="34" customWidth="1"/>
    <col min="2564" max="2564" width="20.5703125" style="34" customWidth="1"/>
    <col min="2565" max="2566" width="14.7109375" style="34" customWidth="1"/>
    <col min="2567" max="2812" width="9.140625" style="34"/>
    <col min="2813" max="2813" width="11" style="34" customWidth="1"/>
    <col min="2814" max="2814" width="51.42578125" style="34" customWidth="1"/>
    <col min="2815" max="2816" width="44.28515625" style="34" customWidth="1"/>
    <col min="2817" max="2817" width="3.85546875" style="34" customWidth="1"/>
    <col min="2818" max="2819" width="23.5703125" style="34" customWidth="1"/>
    <col min="2820" max="2820" width="20.5703125" style="34" customWidth="1"/>
    <col min="2821" max="2822" width="14.7109375" style="34" customWidth="1"/>
    <col min="2823" max="3068" width="9.140625" style="34"/>
    <col min="3069" max="3069" width="11" style="34" customWidth="1"/>
    <col min="3070" max="3070" width="51.42578125" style="34" customWidth="1"/>
    <col min="3071" max="3072" width="44.28515625" style="34" customWidth="1"/>
    <col min="3073" max="3073" width="3.85546875" style="34" customWidth="1"/>
    <col min="3074" max="3075" width="23.5703125" style="34" customWidth="1"/>
    <col min="3076" max="3076" width="20.5703125" style="34" customWidth="1"/>
    <col min="3077" max="3078" width="14.7109375" style="34" customWidth="1"/>
    <col min="3079" max="3324" width="9.140625" style="34"/>
    <col min="3325" max="3325" width="11" style="34" customWidth="1"/>
    <col min="3326" max="3326" width="51.42578125" style="34" customWidth="1"/>
    <col min="3327" max="3328" width="44.28515625" style="34" customWidth="1"/>
    <col min="3329" max="3329" width="3.85546875" style="34" customWidth="1"/>
    <col min="3330" max="3331" width="23.5703125" style="34" customWidth="1"/>
    <col min="3332" max="3332" width="20.5703125" style="34" customWidth="1"/>
    <col min="3333" max="3334" width="14.7109375" style="34" customWidth="1"/>
    <col min="3335" max="3580" width="9.140625" style="34"/>
    <col min="3581" max="3581" width="11" style="34" customWidth="1"/>
    <col min="3582" max="3582" width="51.42578125" style="34" customWidth="1"/>
    <col min="3583" max="3584" width="44.28515625" style="34" customWidth="1"/>
    <col min="3585" max="3585" width="3.85546875" style="34" customWidth="1"/>
    <col min="3586" max="3587" width="23.5703125" style="34" customWidth="1"/>
    <col min="3588" max="3588" width="20.5703125" style="34" customWidth="1"/>
    <col min="3589" max="3590" width="14.7109375" style="34" customWidth="1"/>
    <col min="3591" max="3836" width="9.140625" style="34"/>
    <col min="3837" max="3837" width="11" style="34" customWidth="1"/>
    <col min="3838" max="3838" width="51.42578125" style="34" customWidth="1"/>
    <col min="3839" max="3840" width="44.28515625" style="34" customWidth="1"/>
    <col min="3841" max="3841" width="3.85546875" style="34" customWidth="1"/>
    <col min="3842" max="3843" width="23.5703125" style="34" customWidth="1"/>
    <col min="3844" max="3844" width="20.5703125" style="34" customWidth="1"/>
    <col min="3845" max="3846" width="14.7109375" style="34" customWidth="1"/>
    <col min="3847" max="4092" width="9.140625" style="34"/>
    <col min="4093" max="4093" width="11" style="34" customWidth="1"/>
    <col min="4094" max="4094" width="51.42578125" style="34" customWidth="1"/>
    <col min="4095" max="4096" width="44.28515625" style="34" customWidth="1"/>
    <col min="4097" max="4097" width="3.85546875" style="34" customWidth="1"/>
    <col min="4098" max="4099" width="23.5703125" style="34" customWidth="1"/>
    <col min="4100" max="4100" width="20.5703125" style="34" customWidth="1"/>
    <col min="4101" max="4102" width="14.7109375" style="34" customWidth="1"/>
    <col min="4103" max="4348" width="9.140625" style="34"/>
    <col min="4349" max="4349" width="11" style="34" customWidth="1"/>
    <col min="4350" max="4350" width="51.42578125" style="34" customWidth="1"/>
    <col min="4351" max="4352" width="44.28515625" style="34" customWidth="1"/>
    <col min="4353" max="4353" width="3.85546875" style="34" customWidth="1"/>
    <col min="4354" max="4355" width="23.5703125" style="34" customWidth="1"/>
    <col min="4356" max="4356" width="20.5703125" style="34" customWidth="1"/>
    <col min="4357" max="4358" width="14.7109375" style="34" customWidth="1"/>
    <col min="4359" max="4604" width="9.140625" style="34"/>
    <col min="4605" max="4605" width="11" style="34" customWidth="1"/>
    <col min="4606" max="4606" width="51.42578125" style="34" customWidth="1"/>
    <col min="4607" max="4608" width="44.28515625" style="34" customWidth="1"/>
    <col min="4609" max="4609" width="3.85546875" style="34" customWidth="1"/>
    <col min="4610" max="4611" width="23.5703125" style="34" customWidth="1"/>
    <col min="4612" max="4612" width="20.5703125" style="34" customWidth="1"/>
    <col min="4613" max="4614" width="14.7109375" style="34" customWidth="1"/>
    <col min="4615" max="4860" width="9.140625" style="34"/>
    <col min="4861" max="4861" width="11" style="34" customWidth="1"/>
    <col min="4862" max="4862" width="51.42578125" style="34" customWidth="1"/>
    <col min="4863" max="4864" width="44.28515625" style="34" customWidth="1"/>
    <col min="4865" max="4865" width="3.85546875" style="34" customWidth="1"/>
    <col min="4866" max="4867" width="23.5703125" style="34" customWidth="1"/>
    <col min="4868" max="4868" width="20.5703125" style="34" customWidth="1"/>
    <col min="4869" max="4870" width="14.7109375" style="34" customWidth="1"/>
    <col min="4871" max="5116" width="9.140625" style="34"/>
    <col min="5117" max="5117" width="11" style="34" customWidth="1"/>
    <col min="5118" max="5118" width="51.42578125" style="34" customWidth="1"/>
    <col min="5119" max="5120" width="44.28515625" style="34" customWidth="1"/>
    <col min="5121" max="5121" width="3.85546875" style="34" customWidth="1"/>
    <col min="5122" max="5123" width="23.5703125" style="34" customWidth="1"/>
    <col min="5124" max="5124" width="20.5703125" style="34" customWidth="1"/>
    <col min="5125" max="5126" width="14.7109375" style="34" customWidth="1"/>
    <col min="5127" max="5372" width="9.140625" style="34"/>
    <col min="5373" max="5373" width="11" style="34" customWidth="1"/>
    <col min="5374" max="5374" width="51.42578125" style="34" customWidth="1"/>
    <col min="5375" max="5376" width="44.28515625" style="34" customWidth="1"/>
    <col min="5377" max="5377" width="3.85546875" style="34" customWidth="1"/>
    <col min="5378" max="5379" width="23.5703125" style="34" customWidth="1"/>
    <col min="5380" max="5380" width="20.5703125" style="34" customWidth="1"/>
    <col min="5381" max="5382" width="14.7109375" style="34" customWidth="1"/>
    <col min="5383" max="5628" width="9.140625" style="34"/>
    <col min="5629" max="5629" width="11" style="34" customWidth="1"/>
    <col min="5630" max="5630" width="51.42578125" style="34" customWidth="1"/>
    <col min="5631" max="5632" width="44.28515625" style="34" customWidth="1"/>
    <col min="5633" max="5633" width="3.85546875" style="34" customWidth="1"/>
    <col min="5634" max="5635" width="23.5703125" style="34" customWidth="1"/>
    <col min="5636" max="5636" width="20.5703125" style="34" customWidth="1"/>
    <col min="5637" max="5638" width="14.7109375" style="34" customWidth="1"/>
    <col min="5639" max="5884" width="9.140625" style="34"/>
    <col min="5885" max="5885" width="11" style="34" customWidth="1"/>
    <col min="5886" max="5886" width="51.42578125" style="34" customWidth="1"/>
    <col min="5887" max="5888" width="44.28515625" style="34" customWidth="1"/>
    <col min="5889" max="5889" width="3.85546875" style="34" customWidth="1"/>
    <col min="5890" max="5891" width="23.5703125" style="34" customWidth="1"/>
    <col min="5892" max="5892" width="20.5703125" style="34" customWidth="1"/>
    <col min="5893" max="5894" width="14.7109375" style="34" customWidth="1"/>
    <col min="5895" max="6140" width="9.140625" style="34"/>
    <col min="6141" max="6141" width="11" style="34" customWidth="1"/>
    <col min="6142" max="6142" width="51.42578125" style="34" customWidth="1"/>
    <col min="6143" max="6144" width="44.28515625" style="34" customWidth="1"/>
    <col min="6145" max="6145" width="3.85546875" style="34" customWidth="1"/>
    <col min="6146" max="6147" width="23.5703125" style="34" customWidth="1"/>
    <col min="6148" max="6148" width="20.5703125" style="34" customWidth="1"/>
    <col min="6149" max="6150" width="14.7109375" style="34" customWidth="1"/>
    <col min="6151" max="6396" width="9.140625" style="34"/>
    <col min="6397" max="6397" width="11" style="34" customWidth="1"/>
    <col min="6398" max="6398" width="51.42578125" style="34" customWidth="1"/>
    <col min="6399" max="6400" width="44.28515625" style="34" customWidth="1"/>
    <col min="6401" max="6401" width="3.85546875" style="34" customWidth="1"/>
    <col min="6402" max="6403" width="23.5703125" style="34" customWidth="1"/>
    <col min="6404" max="6404" width="20.5703125" style="34" customWidth="1"/>
    <col min="6405" max="6406" width="14.7109375" style="34" customWidth="1"/>
    <col min="6407" max="6652" width="9.140625" style="34"/>
    <col min="6653" max="6653" width="11" style="34" customWidth="1"/>
    <col min="6654" max="6654" width="51.42578125" style="34" customWidth="1"/>
    <col min="6655" max="6656" width="44.28515625" style="34" customWidth="1"/>
    <col min="6657" max="6657" width="3.85546875" style="34" customWidth="1"/>
    <col min="6658" max="6659" width="23.5703125" style="34" customWidth="1"/>
    <col min="6660" max="6660" width="20.5703125" style="34" customWidth="1"/>
    <col min="6661" max="6662" width="14.7109375" style="34" customWidth="1"/>
    <col min="6663" max="6908" width="9.140625" style="34"/>
    <col min="6909" max="6909" width="11" style="34" customWidth="1"/>
    <col min="6910" max="6910" width="51.42578125" style="34" customWidth="1"/>
    <col min="6911" max="6912" width="44.28515625" style="34" customWidth="1"/>
    <col min="6913" max="6913" width="3.85546875" style="34" customWidth="1"/>
    <col min="6914" max="6915" width="23.5703125" style="34" customWidth="1"/>
    <col min="6916" max="6916" width="20.5703125" style="34" customWidth="1"/>
    <col min="6917" max="6918" width="14.7109375" style="34" customWidth="1"/>
    <col min="6919" max="7164" width="9.140625" style="34"/>
    <col min="7165" max="7165" width="11" style="34" customWidth="1"/>
    <col min="7166" max="7166" width="51.42578125" style="34" customWidth="1"/>
    <col min="7167" max="7168" width="44.28515625" style="34" customWidth="1"/>
    <col min="7169" max="7169" width="3.85546875" style="34" customWidth="1"/>
    <col min="7170" max="7171" width="23.5703125" style="34" customWidth="1"/>
    <col min="7172" max="7172" width="20.5703125" style="34" customWidth="1"/>
    <col min="7173" max="7174" width="14.7109375" style="34" customWidth="1"/>
    <col min="7175" max="7420" width="9.140625" style="34"/>
    <col min="7421" max="7421" width="11" style="34" customWidth="1"/>
    <col min="7422" max="7422" width="51.42578125" style="34" customWidth="1"/>
    <col min="7423" max="7424" width="44.28515625" style="34" customWidth="1"/>
    <col min="7425" max="7425" width="3.85546875" style="34" customWidth="1"/>
    <col min="7426" max="7427" width="23.5703125" style="34" customWidth="1"/>
    <col min="7428" max="7428" width="20.5703125" style="34" customWidth="1"/>
    <col min="7429" max="7430" width="14.7109375" style="34" customWidth="1"/>
    <col min="7431" max="7676" width="9.140625" style="34"/>
    <col min="7677" max="7677" width="11" style="34" customWidth="1"/>
    <col min="7678" max="7678" width="51.42578125" style="34" customWidth="1"/>
    <col min="7679" max="7680" width="44.28515625" style="34" customWidth="1"/>
    <col min="7681" max="7681" width="3.85546875" style="34" customWidth="1"/>
    <col min="7682" max="7683" width="23.5703125" style="34" customWidth="1"/>
    <col min="7684" max="7684" width="20.5703125" style="34" customWidth="1"/>
    <col min="7685" max="7686" width="14.7109375" style="34" customWidth="1"/>
    <col min="7687" max="7932" width="9.140625" style="34"/>
    <col min="7933" max="7933" width="11" style="34" customWidth="1"/>
    <col min="7934" max="7934" width="51.42578125" style="34" customWidth="1"/>
    <col min="7935" max="7936" width="44.28515625" style="34" customWidth="1"/>
    <col min="7937" max="7937" width="3.85546875" style="34" customWidth="1"/>
    <col min="7938" max="7939" width="23.5703125" style="34" customWidth="1"/>
    <col min="7940" max="7940" width="20.5703125" style="34" customWidth="1"/>
    <col min="7941" max="7942" width="14.7109375" style="34" customWidth="1"/>
    <col min="7943" max="8188" width="9.140625" style="34"/>
    <col min="8189" max="8189" width="11" style="34" customWidth="1"/>
    <col min="8190" max="8190" width="51.42578125" style="34" customWidth="1"/>
    <col min="8191" max="8192" width="44.28515625" style="34" customWidth="1"/>
    <col min="8193" max="8193" width="3.85546875" style="34" customWidth="1"/>
    <col min="8194" max="8195" width="23.5703125" style="34" customWidth="1"/>
    <col min="8196" max="8196" width="20.5703125" style="34" customWidth="1"/>
    <col min="8197" max="8198" width="14.7109375" style="34" customWidth="1"/>
    <col min="8199" max="8444" width="9.140625" style="34"/>
    <col min="8445" max="8445" width="11" style="34" customWidth="1"/>
    <col min="8446" max="8446" width="51.42578125" style="34" customWidth="1"/>
    <col min="8447" max="8448" width="44.28515625" style="34" customWidth="1"/>
    <col min="8449" max="8449" width="3.85546875" style="34" customWidth="1"/>
    <col min="8450" max="8451" width="23.5703125" style="34" customWidth="1"/>
    <col min="8452" max="8452" width="20.5703125" style="34" customWidth="1"/>
    <col min="8453" max="8454" width="14.7109375" style="34" customWidth="1"/>
    <col min="8455" max="8700" width="9.140625" style="34"/>
    <col min="8701" max="8701" width="11" style="34" customWidth="1"/>
    <col min="8702" max="8702" width="51.42578125" style="34" customWidth="1"/>
    <col min="8703" max="8704" width="44.28515625" style="34" customWidth="1"/>
    <col min="8705" max="8705" width="3.85546875" style="34" customWidth="1"/>
    <col min="8706" max="8707" width="23.5703125" style="34" customWidth="1"/>
    <col min="8708" max="8708" width="20.5703125" style="34" customWidth="1"/>
    <col min="8709" max="8710" width="14.7109375" style="34" customWidth="1"/>
    <col min="8711" max="8956" width="9.140625" style="34"/>
    <col min="8957" max="8957" width="11" style="34" customWidth="1"/>
    <col min="8958" max="8958" width="51.42578125" style="34" customWidth="1"/>
    <col min="8959" max="8960" width="44.28515625" style="34" customWidth="1"/>
    <col min="8961" max="8961" width="3.85546875" style="34" customWidth="1"/>
    <col min="8962" max="8963" width="23.5703125" style="34" customWidth="1"/>
    <col min="8964" max="8964" width="20.5703125" style="34" customWidth="1"/>
    <col min="8965" max="8966" width="14.7109375" style="34" customWidth="1"/>
    <col min="8967" max="9212" width="9.140625" style="34"/>
    <col min="9213" max="9213" width="11" style="34" customWidth="1"/>
    <col min="9214" max="9214" width="51.42578125" style="34" customWidth="1"/>
    <col min="9215" max="9216" width="44.28515625" style="34" customWidth="1"/>
    <col min="9217" max="9217" width="3.85546875" style="34" customWidth="1"/>
    <col min="9218" max="9219" width="23.5703125" style="34" customWidth="1"/>
    <col min="9220" max="9220" width="20.5703125" style="34" customWidth="1"/>
    <col min="9221" max="9222" width="14.7109375" style="34" customWidth="1"/>
    <col min="9223" max="9468" width="9.140625" style="34"/>
    <col min="9469" max="9469" width="11" style="34" customWidth="1"/>
    <col min="9470" max="9470" width="51.42578125" style="34" customWidth="1"/>
    <col min="9471" max="9472" width="44.28515625" style="34" customWidth="1"/>
    <col min="9473" max="9473" width="3.85546875" style="34" customWidth="1"/>
    <col min="9474" max="9475" width="23.5703125" style="34" customWidth="1"/>
    <col min="9476" max="9476" width="20.5703125" style="34" customWidth="1"/>
    <col min="9477" max="9478" width="14.7109375" style="34" customWidth="1"/>
    <col min="9479" max="9724" width="9.140625" style="34"/>
    <col min="9725" max="9725" width="11" style="34" customWidth="1"/>
    <col min="9726" max="9726" width="51.42578125" style="34" customWidth="1"/>
    <col min="9727" max="9728" width="44.28515625" style="34" customWidth="1"/>
    <col min="9729" max="9729" width="3.85546875" style="34" customWidth="1"/>
    <col min="9730" max="9731" width="23.5703125" style="34" customWidth="1"/>
    <col min="9732" max="9732" width="20.5703125" style="34" customWidth="1"/>
    <col min="9733" max="9734" width="14.7109375" style="34" customWidth="1"/>
    <col min="9735" max="9980" width="9.140625" style="34"/>
    <col min="9981" max="9981" width="11" style="34" customWidth="1"/>
    <col min="9982" max="9982" width="51.42578125" style="34" customWidth="1"/>
    <col min="9983" max="9984" width="44.28515625" style="34" customWidth="1"/>
    <col min="9985" max="9985" width="3.85546875" style="34" customWidth="1"/>
    <col min="9986" max="9987" width="23.5703125" style="34" customWidth="1"/>
    <col min="9988" max="9988" width="20.5703125" style="34" customWidth="1"/>
    <col min="9989" max="9990" width="14.7109375" style="34" customWidth="1"/>
    <col min="9991" max="10236" width="9.140625" style="34"/>
    <col min="10237" max="10237" width="11" style="34" customWidth="1"/>
    <col min="10238" max="10238" width="51.42578125" style="34" customWidth="1"/>
    <col min="10239" max="10240" width="44.28515625" style="34" customWidth="1"/>
    <col min="10241" max="10241" width="3.85546875" style="34" customWidth="1"/>
    <col min="10242" max="10243" width="23.5703125" style="34" customWidth="1"/>
    <col min="10244" max="10244" width="20.5703125" style="34" customWidth="1"/>
    <col min="10245" max="10246" width="14.7109375" style="34" customWidth="1"/>
    <col min="10247" max="10492" width="9.140625" style="34"/>
    <col min="10493" max="10493" width="11" style="34" customWidth="1"/>
    <col min="10494" max="10494" width="51.42578125" style="34" customWidth="1"/>
    <col min="10495" max="10496" width="44.28515625" style="34" customWidth="1"/>
    <col min="10497" max="10497" width="3.85546875" style="34" customWidth="1"/>
    <col min="10498" max="10499" width="23.5703125" style="34" customWidth="1"/>
    <col min="10500" max="10500" width="20.5703125" style="34" customWidth="1"/>
    <col min="10501" max="10502" width="14.7109375" style="34" customWidth="1"/>
    <col min="10503" max="10748" width="9.140625" style="34"/>
    <col min="10749" max="10749" width="11" style="34" customWidth="1"/>
    <col min="10750" max="10750" width="51.42578125" style="34" customWidth="1"/>
    <col min="10751" max="10752" width="44.28515625" style="34" customWidth="1"/>
    <col min="10753" max="10753" width="3.85546875" style="34" customWidth="1"/>
    <col min="10754" max="10755" width="23.5703125" style="34" customWidth="1"/>
    <col min="10756" max="10756" width="20.5703125" style="34" customWidth="1"/>
    <col min="10757" max="10758" width="14.7109375" style="34" customWidth="1"/>
    <col min="10759" max="11004" width="9.140625" style="34"/>
    <col min="11005" max="11005" width="11" style="34" customWidth="1"/>
    <col min="11006" max="11006" width="51.42578125" style="34" customWidth="1"/>
    <col min="11007" max="11008" width="44.28515625" style="34" customWidth="1"/>
    <col min="11009" max="11009" width="3.85546875" style="34" customWidth="1"/>
    <col min="11010" max="11011" width="23.5703125" style="34" customWidth="1"/>
    <col min="11012" max="11012" width="20.5703125" style="34" customWidth="1"/>
    <col min="11013" max="11014" width="14.7109375" style="34" customWidth="1"/>
    <col min="11015" max="11260" width="9.140625" style="34"/>
    <col min="11261" max="11261" width="11" style="34" customWidth="1"/>
    <col min="11262" max="11262" width="51.42578125" style="34" customWidth="1"/>
    <col min="11263" max="11264" width="44.28515625" style="34" customWidth="1"/>
    <col min="11265" max="11265" width="3.85546875" style="34" customWidth="1"/>
    <col min="11266" max="11267" width="23.5703125" style="34" customWidth="1"/>
    <col min="11268" max="11268" width="20.5703125" style="34" customWidth="1"/>
    <col min="11269" max="11270" width="14.7109375" style="34" customWidth="1"/>
    <col min="11271" max="11516" width="9.140625" style="34"/>
    <col min="11517" max="11517" width="11" style="34" customWidth="1"/>
    <col min="11518" max="11518" width="51.42578125" style="34" customWidth="1"/>
    <col min="11519" max="11520" width="44.28515625" style="34" customWidth="1"/>
    <col min="11521" max="11521" width="3.85546875" style="34" customWidth="1"/>
    <col min="11522" max="11523" width="23.5703125" style="34" customWidth="1"/>
    <col min="11524" max="11524" width="20.5703125" style="34" customWidth="1"/>
    <col min="11525" max="11526" width="14.7109375" style="34" customWidth="1"/>
    <col min="11527" max="11772" width="9.140625" style="34"/>
    <col min="11773" max="11773" width="11" style="34" customWidth="1"/>
    <col min="11774" max="11774" width="51.42578125" style="34" customWidth="1"/>
    <col min="11775" max="11776" width="44.28515625" style="34" customWidth="1"/>
    <col min="11777" max="11777" width="3.85546875" style="34" customWidth="1"/>
    <col min="11778" max="11779" width="23.5703125" style="34" customWidth="1"/>
    <col min="11780" max="11780" width="20.5703125" style="34" customWidth="1"/>
    <col min="11781" max="11782" width="14.7109375" style="34" customWidth="1"/>
    <col min="11783" max="12028" width="9.140625" style="34"/>
    <col min="12029" max="12029" width="11" style="34" customWidth="1"/>
    <col min="12030" max="12030" width="51.42578125" style="34" customWidth="1"/>
    <col min="12031" max="12032" width="44.28515625" style="34" customWidth="1"/>
    <col min="12033" max="12033" width="3.85546875" style="34" customWidth="1"/>
    <col min="12034" max="12035" width="23.5703125" style="34" customWidth="1"/>
    <col min="12036" max="12036" width="20.5703125" style="34" customWidth="1"/>
    <col min="12037" max="12038" width="14.7109375" style="34" customWidth="1"/>
    <col min="12039" max="12284" width="9.140625" style="34"/>
    <col min="12285" max="12285" width="11" style="34" customWidth="1"/>
    <col min="12286" max="12286" width="51.42578125" style="34" customWidth="1"/>
    <col min="12287" max="12288" width="44.28515625" style="34" customWidth="1"/>
    <col min="12289" max="12289" width="3.85546875" style="34" customWidth="1"/>
    <col min="12290" max="12291" width="23.5703125" style="34" customWidth="1"/>
    <col min="12292" max="12292" width="20.5703125" style="34" customWidth="1"/>
    <col min="12293" max="12294" width="14.7109375" style="34" customWidth="1"/>
    <col min="12295" max="12540" width="9.140625" style="34"/>
    <col min="12541" max="12541" width="11" style="34" customWidth="1"/>
    <col min="12542" max="12542" width="51.42578125" style="34" customWidth="1"/>
    <col min="12543" max="12544" width="44.28515625" style="34" customWidth="1"/>
    <col min="12545" max="12545" width="3.85546875" style="34" customWidth="1"/>
    <col min="12546" max="12547" width="23.5703125" style="34" customWidth="1"/>
    <col min="12548" max="12548" width="20.5703125" style="34" customWidth="1"/>
    <col min="12549" max="12550" width="14.7109375" style="34" customWidth="1"/>
    <col min="12551" max="12796" width="9.140625" style="34"/>
    <col min="12797" max="12797" width="11" style="34" customWidth="1"/>
    <col min="12798" max="12798" width="51.42578125" style="34" customWidth="1"/>
    <col min="12799" max="12800" width="44.28515625" style="34" customWidth="1"/>
    <col min="12801" max="12801" width="3.85546875" style="34" customWidth="1"/>
    <col min="12802" max="12803" width="23.5703125" style="34" customWidth="1"/>
    <col min="12804" max="12804" width="20.5703125" style="34" customWidth="1"/>
    <col min="12805" max="12806" width="14.7109375" style="34" customWidth="1"/>
    <col min="12807" max="13052" width="9.140625" style="34"/>
    <col min="13053" max="13053" width="11" style="34" customWidth="1"/>
    <col min="13054" max="13054" width="51.42578125" style="34" customWidth="1"/>
    <col min="13055" max="13056" width="44.28515625" style="34" customWidth="1"/>
    <col min="13057" max="13057" width="3.85546875" style="34" customWidth="1"/>
    <col min="13058" max="13059" width="23.5703125" style="34" customWidth="1"/>
    <col min="13060" max="13060" width="20.5703125" style="34" customWidth="1"/>
    <col min="13061" max="13062" width="14.7109375" style="34" customWidth="1"/>
    <col min="13063" max="13308" width="9.140625" style="34"/>
    <col min="13309" max="13309" width="11" style="34" customWidth="1"/>
    <col min="13310" max="13310" width="51.42578125" style="34" customWidth="1"/>
    <col min="13311" max="13312" width="44.28515625" style="34" customWidth="1"/>
    <col min="13313" max="13313" width="3.85546875" style="34" customWidth="1"/>
    <col min="13314" max="13315" width="23.5703125" style="34" customWidth="1"/>
    <col min="13316" max="13316" width="20.5703125" style="34" customWidth="1"/>
    <col min="13317" max="13318" width="14.7109375" style="34" customWidth="1"/>
    <col min="13319" max="13564" width="9.140625" style="34"/>
    <col min="13565" max="13565" width="11" style="34" customWidth="1"/>
    <col min="13566" max="13566" width="51.42578125" style="34" customWidth="1"/>
    <col min="13567" max="13568" width="44.28515625" style="34" customWidth="1"/>
    <col min="13569" max="13569" width="3.85546875" style="34" customWidth="1"/>
    <col min="13570" max="13571" width="23.5703125" style="34" customWidth="1"/>
    <col min="13572" max="13572" width="20.5703125" style="34" customWidth="1"/>
    <col min="13573" max="13574" width="14.7109375" style="34" customWidth="1"/>
    <col min="13575" max="13820" width="9.140625" style="34"/>
    <col min="13821" max="13821" width="11" style="34" customWidth="1"/>
    <col min="13822" max="13822" width="51.42578125" style="34" customWidth="1"/>
    <col min="13823" max="13824" width="44.28515625" style="34" customWidth="1"/>
    <col min="13825" max="13825" width="3.85546875" style="34" customWidth="1"/>
    <col min="13826" max="13827" width="23.5703125" style="34" customWidth="1"/>
    <col min="13828" max="13828" width="20.5703125" style="34" customWidth="1"/>
    <col min="13829" max="13830" width="14.7109375" style="34" customWidth="1"/>
    <col min="13831" max="14076" width="9.140625" style="34"/>
    <col min="14077" max="14077" width="11" style="34" customWidth="1"/>
    <col min="14078" max="14078" width="51.42578125" style="34" customWidth="1"/>
    <col min="14079" max="14080" width="44.28515625" style="34" customWidth="1"/>
    <col min="14081" max="14081" width="3.85546875" style="34" customWidth="1"/>
    <col min="14082" max="14083" width="23.5703125" style="34" customWidth="1"/>
    <col min="14084" max="14084" width="20.5703125" style="34" customWidth="1"/>
    <col min="14085" max="14086" width="14.7109375" style="34" customWidth="1"/>
    <col min="14087" max="14332" width="9.140625" style="34"/>
    <col min="14333" max="14333" width="11" style="34" customWidth="1"/>
    <col min="14334" max="14334" width="51.42578125" style="34" customWidth="1"/>
    <col min="14335" max="14336" width="44.28515625" style="34" customWidth="1"/>
    <col min="14337" max="14337" width="3.85546875" style="34" customWidth="1"/>
    <col min="14338" max="14339" width="23.5703125" style="34" customWidth="1"/>
    <col min="14340" max="14340" width="20.5703125" style="34" customWidth="1"/>
    <col min="14341" max="14342" width="14.7109375" style="34" customWidth="1"/>
    <col min="14343" max="14588" width="9.140625" style="34"/>
    <col min="14589" max="14589" width="11" style="34" customWidth="1"/>
    <col min="14590" max="14590" width="51.42578125" style="34" customWidth="1"/>
    <col min="14591" max="14592" width="44.28515625" style="34" customWidth="1"/>
    <col min="14593" max="14593" width="3.85546875" style="34" customWidth="1"/>
    <col min="14594" max="14595" width="23.5703125" style="34" customWidth="1"/>
    <col min="14596" max="14596" width="20.5703125" style="34" customWidth="1"/>
    <col min="14597" max="14598" width="14.7109375" style="34" customWidth="1"/>
    <col min="14599" max="14844" width="9.140625" style="34"/>
    <col min="14845" max="14845" width="11" style="34" customWidth="1"/>
    <col min="14846" max="14846" width="51.42578125" style="34" customWidth="1"/>
    <col min="14847" max="14848" width="44.28515625" style="34" customWidth="1"/>
    <col min="14849" max="14849" width="3.85546875" style="34" customWidth="1"/>
    <col min="14850" max="14851" width="23.5703125" style="34" customWidth="1"/>
    <col min="14852" max="14852" width="20.5703125" style="34" customWidth="1"/>
    <col min="14853" max="14854" width="14.7109375" style="34" customWidth="1"/>
    <col min="14855" max="15100" width="9.140625" style="34"/>
    <col min="15101" max="15101" width="11" style="34" customWidth="1"/>
    <col min="15102" max="15102" width="51.42578125" style="34" customWidth="1"/>
    <col min="15103" max="15104" width="44.28515625" style="34" customWidth="1"/>
    <col min="15105" max="15105" width="3.85546875" style="34" customWidth="1"/>
    <col min="15106" max="15107" width="23.5703125" style="34" customWidth="1"/>
    <col min="15108" max="15108" width="20.5703125" style="34" customWidth="1"/>
    <col min="15109" max="15110" width="14.7109375" style="34" customWidth="1"/>
    <col min="15111" max="15356" width="9.140625" style="34"/>
    <col min="15357" max="15357" width="11" style="34" customWidth="1"/>
    <col min="15358" max="15358" width="51.42578125" style="34" customWidth="1"/>
    <col min="15359" max="15360" width="44.28515625" style="34" customWidth="1"/>
    <col min="15361" max="15361" width="3.85546875" style="34" customWidth="1"/>
    <col min="15362" max="15363" width="23.5703125" style="34" customWidth="1"/>
    <col min="15364" max="15364" width="20.5703125" style="34" customWidth="1"/>
    <col min="15365" max="15366" width="14.7109375" style="34" customWidth="1"/>
    <col min="15367" max="15612" width="9.140625" style="34"/>
    <col min="15613" max="15613" width="11" style="34" customWidth="1"/>
    <col min="15614" max="15614" width="51.42578125" style="34" customWidth="1"/>
    <col min="15615" max="15616" width="44.28515625" style="34" customWidth="1"/>
    <col min="15617" max="15617" width="3.85546875" style="34" customWidth="1"/>
    <col min="15618" max="15619" width="23.5703125" style="34" customWidth="1"/>
    <col min="15620" max="15620" width="20.5703125" style="34" customWidth="1"/>
    <col min="15621" max="15622" width="14.7109375" style="34" customWidth="1"/>
    <col min="15623" max="15868" width="9.140625" style="34"/>
    <col min="15869" max="15869" width="11" style="34" customWidth="1"/>
    <col min="15870" max="15870" width="51.42578125" style="34" customWidth="1"/>
    <col min="15871" max="15872" width="44.28515625" style="34" customWidth="1"/>
    <col min="15873" max="15873" width="3.85546875" style="34" customWidth="1"/>
    <col min="15874" max="15875" width="23.5703125" style="34" customWidth="1"/>
    <col min="15876" max="15876" width="20.5703125" style="34" customWidth="1"/>
    <col min="15877" max="15878" width="14.7109375" style="34" customWidth="1"/>
    <col min="15879" max="16124" width="9.140625" style="34"/>
    <col min="16125" max="16125" width="11" style="34" customWidth="1"/>
    <col min="16126" max="16126" width="51.42578125" style="34" customWidth="1"/>
    <col min="16127" max="16128" width="44.28515625" style="34" customWidth="1"/>
    <col min="16129" max="16129" width="3.85546875" style="34" customWidth="1"/>
    <col min="16130" max="16131" width="23.5703125" style="34" customWidth="1"/>
    <col min="16132" max="16132" width="20.5703125" style="34" customWidth="1"/>
    <col min="16133" max="16134" width="14.7109375" style="34" customWidth="1"/>
    <col min="16135" max="16384" width="9.140625" style="34"/>
  </cols>
  <sheetData>
    <row r="1" spans="1:7" s="12" customFormat="1" ht="22.5" customHeight="1" x14ac:dyDescent="0.25">
      <c r="A1" s="254" t="s">
        <v>6</v>
      </c>
      <c r="B1" s="254"/>
      <c r="C1" s="254"/>
      <c r="D1" s="254"/>
      <c r="E1" s="254"/>
      <c r="F1" s="254"/>
      <c r="G1" s="13"/>
    </row>
    <row r="2" spans="1:7" s="12" customFormat="1" ht="22.5" customHeight="1" x14ac:dyDescent="0.25">
      <c r="A2" s="254" t="s">
        <v>29</v>
      </c>
      <c r="B2" s="254"/>
      <c r="C2" s="254"/>
      <c r="D2" s="254"/>
      <c r="E2" s="254"/>
      <c r="F2" s="254"/>
      <c r="G2" s="13"/>
    </row>
    <row r="3" spans="1:7" s="12" customFormat="1" ht="22.5" customHeight="1" x14ac:dyDescent="0.25">
      <c r="A3" s="263" t="s">
        <v>7</v>
      </c>
      <c r="B3" s="263"/>
      <c r="C3" s="263"/>
      <c r="D3" s="263"/>
      <c r="E3" s="263"/>
      <c r="F3" s="263"/>
      <c r="G3" s="13"/>
    </row>
    <row r="4" spans="1:7" s="12" customFormat="1" ht="30" customHeight="1" x14ac:dyDescent="0.25">
      <c r="A4" s="2" t="s">
        <v>8</v>
      </c>
      <c r="B4" s="2" t="s">
        <v>14</v>
      </c>
      <c r="C4" s="2" t="s">
        <v>9</v>
      </c>
      <c r="D4" s="2" t="s">
        <v>22</v>
      </c>
      <c r="E4" s="2" t="s">
        <v>35</v>
      </c>
      <c r="F4" s="2" t="s">
        <v>24</v>
      </c>
      <c r="G4" s="13"/>
    </row>
    <row r="5" spans="1:7" s="7" customFormat="1" ht="23.25" x14ac:dyDescent="0.25">
      <c r="A5" s="4">
        <v>1</v>
      </c>
      <c r="B5" s="4" t="s">
        <v>5</v>
      </c>
      <c r="C5" s="42" t="s">
        <v>17</v>
      </c>
      <c r="D5" s="6">
        <v>3.0000000000000001E-3</v>
      </c>
      <c r="E5" s="36">
        <v>102.28966601</v>
      </c>
      <c r="F5" s="36">
        <v>7.1602766100000004</v>
      </c>
      <c r="G5" s="28"/>
    </row>
    <row r="6" spans="1:7" s="10" customFormat="1" ht="23.25" x14ac:dyDescent="0.25">
      <c r="A6" s="4">
        <v>2</v>
      </c>
      <c r="B6" s="41" t="s">
        <v>3</v>
      </c>
      <c r="C6" s="23" t="s">
        <v>33</v>
      </c>
      <c r="D6" s="35">
        <v>1030.8599999999999</v>
      </c>
      <c r="E6" s="36">
        <v>88.260759609999994</v>
      </c>
      <c r="F6" s="36">
        <v>2.0789999999999999E-2</v>
      </c>
      <c r="G6" s="8">
        <v>405010439</v>
      </c>
    </row>
    <row r="7" spans="1:7" s="7" customFormat="1" ht="23.25" x14ac:dyDescent="0.25">
      <c r="A7" s="4">
        <v>3</v>
      </c>
      <c r="B7" s="4">
        <v>2101</v>
      </c>
      <c r="C7" s="23" t="s">
        <v>34</v>
      </c>
      <c r="D7" s="6">
        <v>141.02099999999999</v>
      </c>
      <c r="E7" s="36">
        <v>16.408727499999998</v>
      </c>
      <c r="F7" s="36">
        <v>1.16815369</v>
      </c>
      <c r="G7" s="8">
        <v>139668092</v>
      </c>
    </row>
    <row r="8" spans="1:7" s="12" customFormat="1" ht="23.25" x14ac:dyDescent="0.25">
      <c r="A8" s="4">
        <v>4</v>
      </c>
      <c r="B8" s="41">
        <v>8544</v>
      </c>
      <c r="C8" s="25" t="s">
        <v>21</v>
      </c>
      <c r="D8" s="35">
        <v>4.9584099999999998</v>
      </c>
      <c r="E8" s="36">
        <v>12.934338460000001</v>
      </c>
      <c r="F8" s="36">
        <v>0.50674721</v>
      </c>
      <c r="G8" s="8">
        <v>110951202</v>
      </c>
    </row>
    <row r="9" spans="1:7" s="12" customFormat="1" ht="23.25" x14ac:dyDescent="0.25">
      <c r="A9" s="4">
        <v>5</v>
      </c>
      <c r="B9" s="4" t="s">
        <v>0</v>
      </c>
      <c r="C9" s="23" t="s">
        <v>18</v>
      </c>
      <c r="D9" s="35">
        <v>829.5</v>
      </c>
      <c r="E9" s="36">
        <v>12.37566354</v>
      </c>
      <c r="F9" s="36">
        <v>0</v>
      </c>
      <c r="G9" s="8">
        <v>106073266</v>
      </c>
    </row>
    <row r="10" spans="1:7" s="12" customFormat="1" ht="46.5" x14ac:dyDescent="0.25">
      <c r="A10" s="4">
        <v>6</v>
      </c>
      <c r="B10" s="4" t="s">
        <v>30</v>
      </c>
      <c r="C10" s="27" t="s">
        <v>36</v>
      </c>
      <c r="D10" s="35">
        <v>2.9180000000000001E-2</v>
      </c>
      <c r="E10" s="36">
        <v>11.724264</v>
      </c>
      <c r="F10" s="36">
        <v>0</v>
      </c>
      <c r="G10" s="8">
        <v>72138475</v>
      </c>
    </row>
    <row r="11" spans="1:7" s="12" customFormat="1" ht="23.25" x14ac:dyDescent="0.25">
      <c r="A11" s="4">
        <v>7</v>
      </c>
      <c r="B11" s="41" t="s">
        <v>1</v>
      </c>
      <c r="C11" s="25" t="s">
        <v>16</v>
      </c>
      <c r="D11" s="35">
        <v>840</v>
      </c>
      <c r="E11" s="36">
        <v>6.0480509900000001</v>
      </c>
      <c r="F11" s="36">
        <v>0</v>
      </c>
      <c r="G11" s="8">
        <v>67932948</v>
      </c>
    </row>
    <row r="12" spans="1:7" s="12" customFormat="1" ht="23.25" x14ac:dyDescent="0.25">
      <c r="A12" s="4">
        <v>8</v>
      </c>
      <c r="B12" s="4" t="s">
        <v>26</v>
      </c>
      <c r="C12" s="27" t="s">
        <v>37</v>
      </c>
      <c r="D12" s="35">
        <v>16.742000000000001</v>
      </c>
      <c r="E12" s="36">
        <v>3.33</v>
      </c>
      <c r="F12" s="36">
        <v>0</v>
      </c>
      <c r="G12" s="8">
        <f>32532490+9177507+109326</f>
        <v>41819323</v>
      </c>
    </row>
    <row r="13" spans="1:7" s="12" customFormat="1" ht="23.25" x14ac:dyDescent="0.25">
      <c r="A13" s="4">
        <v>9</v>
      </c>
      <c r="B13" s="41" t="s">
        <v>31</v>
      </c>
      <c r="C13" s="23" t="s">
        <v>38</v>
      </c>
      <c r="D13" s="35">
        <v>170.5</v>
      </c>
      <c r="E13" s="36">
        <v>2.5437620699999997</v>
      </c>
      <c r="F13" s="36">
        <v>0</v>
      </c>
      <c r="G13" s="8">
        <f>19339010+7468233+250</f>
        <v>26807493</v>
      </c>
    </row>
    <row r="14" spans="1:7" s="12" customFormat="1" ht="23.25" x14ac:dyDescent="0.25">
      <c r="A14" s="4">
        <v>10</v>
      </c>
      <c r="B14" s="41" t="s">
        <v>32</v>
      </c>
      <c r="C14" s="23" t="s">
        <v>39</v>
      </c>
      <c r="D14" s="35">
        <v>343.9</v>
      </c>
      <c r="E14" s="36">
        <v>2.4432335599999999</v>
      </c>
      <c r="F14" s="36">
        <v>0</v>
      </c>
      <c r="G14" s="8"/>
    </row>
    <row r="15" spans="1:7" s="12" customFormat="1" ht="23.25" x14ac:dyDescent="0.25">
      <c r="A15" s="257" t="s">
        <v>10</v>
      </c>
      <c r="B15" s="258"/>
      <c r="C15" s="259"/>
      <c r="D15" s="37">
        <f>SUM(D5:D14)</f>
        <v>3377.51359</v>
      </c>
      <c r="E15" s="38">
        <f>SUM(E5:E14)</f>
        <v>258.35846574000004</v>
      </c>
      <c r="F15" s="38">
        <f>SUM(F5:F14)</f>
        <v>8.855967510000001</v>
      </c>
      <c r="G15" s="13"/>
    </row>
    <row r="16" spans="1:7" s="12" customFormat="1" ht="24" thickBot="1" x14ac:dyDescent="0.3">
      <c r="A16" s="260" t="s">
        <v>23</v>
      </c>
      <c r="B16" s="261"/>
      <c r="C16" s="262"/>
      <c r="D16" s="39">
        <f>D17-D15</f>
        <v>488.45245000000023</v>
      </c>
      <c r="E16" s="39">
        <f>E17-E15</f>
        <v>9.2507004899999288</v>
      </c>
      <c r="F16" s="39">
        <f>F17-F15</f>
        <v>0.16664679999999876</v>
      </c>
      <c r="G16" s="13"/>
    </row>
    <row r="17" spans="1:7" s="12" customFormat="1" ht="24" thickBot="1" x14ac:dyDescent="0.3">
      <c r="A17" s="251" t="s">
        <v>12</v>
      </c>
      <c r="B17" s="252"/>
      <c r="C17" s="253"/>
      <c r="D17" s="40">
        <f>3865966.04/1000</f>
        <v>3865.9660400000002</v>
      </c>
      <c r="E17" s="40">
        <f>267609166.23/1000000</f>
        <v>267.60916622999997</v>
      </c>
      <c r="F17" s="40">
        <f>9022614.31/1000000</f>
        <v>9.0226143099999998</v>
      </c>
      <c r="G17" s="29"/>
    </row>
    <row r="18" spans="1:7" s="12" customFormat="1" ht="14.25" customHeight="1" thickTop="1" x14ac:dyDescent="0.25">
      <c r="A18" s="10"/>
      <c r="B18" s="10"/>
      <c r="D18" s="30"/>
      <c r="E18" s="31"/>
      <c r="F18" s="14"/>
      <c r="G18" s="14"/>
    </row>
    <row r="19" spans="1:7" s="12" customFormat="1" ht="23.25" customHeight="1" x14ac:dyDescent="0.25">
      <c r="D19" s="18"/>
      <c r="E19" s="18"/>
      <c r="F19" s="14"/>
      <c r="G19" s="14"/>
    </row>
    <row r="20" spans="1:7" s="12" customFormat="1" ht="23.25" customHeight="1" x14ac:dyDescent="0.25">
      <c r="A20" s="12" t="s">
        <v>13</v>
      </c>
      <c r="D20" s="19"/>
      <c r="E20" s="19"/>
      <c r="F20" s="14"/>
      <c r="G20" s="14"/>
    </row>
    <row r="21" spans="1:7" s="12" customFormat="1" ht="14.25" customHeight="1" x14ac:dyDescent="0.25">
      <c r="A21" s="10"/>
      <c r="B21" s="10"/>
      <c r="D21" s="19"/>
      <c r="E21" s="19"/>
      <c r="F21" s="13"/>
      <c r="G21" s="13"/>
    </row>
    <row r="22" spans="1:7" s="12" customFormat="1" ht="14.25" customHeight="1" x14ac:dyDescent="0.25">
      <c r="A22" s="10"/>
      <c r="B22" s="10"/>
      <c r="D22" s="19"/>
      <c r="E22" s="19"/>
      <c r="F22" s="13"/>
      <c r="G22" s="13"/>
    </row>
    <row r="23" spans="1:7" s="12" customFormat="1" ht="14.25" customHeight="1" x14ac:dyDescent="0.25">
      <c r="A23" s="10"/>
      <c r="B23" s="10"/>
      <c r="D23" s="19"/>
      <c r="E23" s="32"/>
      <c r="F23" s="13"/>
      <c r="G23" s="13"/>
    </row>
    <row r="24" spans="1:7" s="12" customFormat="1" ht="18" customHeight="1" x14ac:dyDescent="0.25">
      <c r="A24" s="10"/>
      <c r="B24" s="10"/>
      <c r="F24" s="13"/>
      <c r="G24" s="13"/>
    </row>
    <row r="25" spans="1:7" s="12" customFormat="1" ht="17.25" customHeight="1" x14ac:dyDescent="0.25">
      <c r="A25" s="10"/>
      <c r="B25" s="10"/>
      <c r="F25" s="13"/>
      <c r="G25" s="13"/>
    </row>
    <row r="26" spans="1:7" s="12" customFormat="1" ht="18.75" customHeight="1" x14ac:dyDescent="0.25">
      <c r="A26" s="10"/>
      <c r="B26" s="10"/>
      <c r="F26" s="13"/>
      <c r="G26" s="13"/>
    </row>
    <row r="27" spans="1:7" s="12" customFormat="1" ht="23.25" x14ac:dyDescent="0.25">
      <c r="A27" s="10"/>
      <c r="B27" s="10"/>
      <c r="F27" s="13"/>
      <c r="G27" s="13"/>
    </row>
    <row r="28" spans="1:7" s="12" customFormat="1" ht="23.25" x14ac:dyDescent="0.25">
      <c r="A28" s="10"/>
      <c r="B28" s="10"/>
      <c r="F28" s="13"/>
      <c r="G28" s="13"/>
    </row>
    <row r="29" spans="1:7" s="12" customFormat="1" ht="23.25" x14ac:dyDescent="0.25">
      <c r="A29" s="10"/>
      <c r="B29" s="10"/>
      <c r="F29" s="13"/>
      <c r="G29" s="13"/>
    </row>
    <row r="30" spans="1:7" s="12" customFormat="1" ht="23.25" x14ac:dyDescent="0.25">
      <c r="A30" s="10"/>
      <c r="B30" s="10"/>
      <c r="F30" s="13"/>
      <c r="G30" s="13"/>
    </row>
    <row r="31" spans="1:7" s="12" customFormat="1" ht="23.25" x14ac:dyDescent="0.25">
      <c r="A31" s="10"/>
      <c r="B31" s="10"/>
      <c r="F31" s="13"/>
      <c r="G31" s="13"/>
    </row>
    <row r="32" spans="1:7" s="12" customFormat="1" ht="23.25" x14ac:dyDescent="0.25">
      <c r="A32" s="10"/>
      <c r="B32" s="10"/>
      <c r="F32" s="13"/>
      <c r="G32" s="13"/>
    </row>
    <row r="33" spans="1:7" s="12" customFormat="1" ht="23.25" x14ac:dyDescent="0.25">
      <c r="A33" s="10"/>
      <c r="B33" s="10"/>
      <c r="F33" s="13"/>
      <c r="G33" s="13"/>
    </row>
    <row r="34" spans="1:7" s="12" customFormat="1" ht="23.25" x14ac:dyDescent="0.25">
      <c r="A34" s="10"/>
      <c r="B34" s="10"/>
      <c r="F34" s="13"/>
      <c r="G34" s="13"/>
    </row>
    <row r="35" spans="1:7" s="12" customFormat="1" ht="23.25" x14ac:dyDescent="0.25">
      <c r="A35" s="10"/>
      <c r="B35" s="10"/>
      <c r="F35" s="13"/>
      <c r="G35" s="13"/>
    </row>
    <row r="36" spans="1:7" s="12" customFormat="1" ht="23.25" x14ac:dyDescent="0.25">
      <c r="A36" s="10"/>
      <c r="B36" s="10"/>
      <c r="F36" s="13"/>
      <c r="G36" s="13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M50" sqref="M50"/>
    </sheetView>
  </sheetViews>
  <sheetFormatPr defaultRowHeight="23.25" x14ac:dyDescent="0.35"/>
  <cols>
    <col min="1" max="1" width="6.28515625" style="45" customWidth="1"/>
    <col min="2" max="2" width="29" style="44" customWidth="1"/>
    <col min="3" max="3" width="11.140625" style="46" customWidth="1"/>
    <col min="4" max="4" width="21.5703125" style="47" customWidth="1"/>
    <col min="5" max="5" width="26" style="48" customWidth="1"/>
    <col min="6" max="6" width="6" style="44" customWidth="1"/>
    <col min="7" max="7" width="11.7109375" style="44" bestFit="1" customWidth="1"/>
    <col min="8" max="8" width="32.85546875" style="44" customWidth="1"/>
    <col min="9" max="9" width="14.5703125" style="44" customWidth="1"/>
    <col min="10" max="10" width="19.5703125" style="44" customWidth="1"/>
    <col min="11" max="16384" width="9.140625" style="44"/>
  </cols>
  <sheetData>
    <row r="1" spans="1:12" ht="23.25" customHeight="1" x14ac:dyDescent="0.35">
      <c r="A1" s="265" t="s">
        <v>7</v>
      </c>
      <c r="B1" s="265"/>
      <c r="C1" s="265"/>
      <c r="D1" s="265"/>
      <c r="E1" s="265"/>
      <c r="F1" s="266" t="s">
        <v>44</v>
      </c>
      <c r="G1" s="266"/>
      <c r="H1" s="266"/>
      <c r="I1" s="266"/>
      <c r="J1" s="266"/>
    </row>
    <row r="2" spans="1:12" ht="23.25" customHeight="1" x14ac:dyDescent="0.35">
      <c r="A2" s="265" t="s">
        <v>45</v>
      </c>
      <c r="B2" s="265"/>
      <c r="C2" s="265"/>
      <c r="D2" s="265"/>
      <c r="E2" s="265"/>
      <c r="F2" s="266" t="s">
        <v>46</v>
      </c>
      <c r="G2" s="266"/>
      <c r="H2" s="266"/>
      <c r="I2" s="266"/>
      <c r="J2" s="266"/>
    </row>
    <row r="3" spans="1:12" ht="23.25" customHeight="1" x14ac:dyDescent="0.35">
      <c r="A3" s="265" t="s">
        <v>47</v>
      </c>
      <c r="B3" s="265"/>
      <c r="C3" s="265"/>
      <c r="D3" s="265"/>
      <c r="E3" s="265"/>
      <c r="F3" s="266" t="s">
        <v>48</v>
      </c>
      <c r="G3" s="266"/>
      <c r="H3" s="266"/>
      <c r="I3" s="266"/>
      <c r="J3" s="266"/>
    </row>
    <row r="4" spans="1:12" ht="23.25" customHeight="1" x14ac:dyDescent="0.35">
      <c r="F4" s="49"/>
      <c r="G4" s="49"/>
      <c r="H4" s="49"/>
      <c r="I4" s="49"/>
      <c r="J4" s="49"/>
    </row>
    <row r="5" spans="1:12" ht="30" customHeight="1" x14ac:dyDescent="0.35">
      <c r="A5" s="50" t="s">
        <v>49</v>
      </c>
      <c r="B5" s="51" t="s">
        <v>9</v>
      </c>
      <c r="C5" s="52" t="s">
        <v>14</v>
      </c>
      <c r="D5" s="53" t="s">
        <v>50</v>
      </c>
      <c r="E5" s="54" t="s">
        <v>15</v>
      </c>
      <c r="F5" s="55" t="s">
        <v>49</v>
      </c>
      <c r="G5" s="56" t="s">
        <v>51</v>
      </c>
      <c r="H5" s="57" t="s">
        <v>52</v>
      </c>
      <c r="I5" s="58" t="s">
        <v>53</v>
      </c>
      <c r="J5" s="58" t="s">
        <v>54</v>
      </c>
    </row>
    <row r="6" spans="1:12" ht="23.25" customHeight="1" x14ac:dyDescent="0.35">
      <c r="A6" s="59">
        <v>1</v>
      </c>
      <c r="B6" s="60" t="s">
        <v>55</v>
      </c>
      <c r="C6" s="61">
        <v>27101971</v>
      </c>
      <c r="D6" s="62">
        <v>11645481.039999999</v>
      </c>
      <c r="E6" s="63">
        <v>233264986.5</v>
      </c>
      <c r="F6" s="64">
        <v>1</v>
      </c>
      <c r="G6" s="61">
        <v>27101971</v>
      </c>
      <c r="H6" s="60" t="s">
        <v>55</v>
      </c>
      <c r="I6" s="62">
        <v>11645481.039999999</v>
      </c>
      <c r="J6" s="63">
        <v>233264986.5</v>
      </c>
    </row>
    <row r="7" spans="1:12" ht="23.25" customHeight="1" x14ac:dyDescent="0.35">
      <c r="A7" s="59">
        <v>2</v>
      </c>
      <c r="B7" s="60" t="s">
        <v>56</v>
      </c>
      <c r="C7" s="61">
        <v>27101224</v>
      </c>
      <c r="D7" s="62">
        <v>3770869</v>
      </c>
      <c r="E7" s="63">
        <v>82848001.730000004</v>
      </c>
      <c r="F7" s="64">
        <v>2</v>
      </c>
      <c r="G7" s="61">
        <v>27101224</v>
      </c>
      <c r="H7" s="60" t="s">
        <v>56</v>
      </c>
      <c r="I7" s="62">
        <v>3770869</v>
      </c>
      <c r="J7" s="63">
        <v>82848001.730000004</v>
      </c>
      <c r="K7" s="65"/>
      <c r="L7" s="45"/>
    </row>
    <row r="8" spans="1:12" ht="23.25" customHeight="1" x14ac:dyDescent="0.35">
      <c r="A8" s="59">
        <v>3</v>
      </c>
      <c r="B8" s="60" t="s">
        <v>57</v>
      </c>
      <c r="C8" s="61">
        <v>27101979</v>
      </c>
      <c r="D8" s="62">
        <v>2587110</v>
      </c>
      <c r="E8" s="63">
        <v>33568400</v>
      </c>
      <c r="F8" s="64">
        <v>3</v>
      </c>
      <c r="G8" s="61">
        <v>27101979</v>
      </c>
      <c r="H8" s="60" t="s">
        <v>57</v>
      </c>
      <c r="I8" s="62">
        <v>2587110</v>
      </c>
      <c r="J8" s="63">
        <v>33568400</v>
      </c>
    </row>
    <row r="9" spans="1:12" ht="23.25" customHeight="1" x14ac:dyDescent="0.35">
      <c r="A9" s="59">
        <v>4</v>
      </c>
      <c r="B9" s="60" t="s">
        <v>58</v>
      </c>
      <c r="C9" s="61">
        <v>29224220</v>
      </c>
      <c r="D9" s="62">
        <v>263746.48</v>
      </c>
      <c r="E9" s="63">
        <v>19088280.510000002</v>
      </c>
      <c r="F9" s="64">
        <v>4</v>
      </c>
      <c r="G9" s="61">
        <v>29224220</v>
      </c>
      <c r="H9" s="60" t="s">
        <v>58</v>
      </c>
      <c r="I9" s="62">
        <v>263746.48</v>
      </c>
      <c r="J9" s="63">
        <v>19088280.510000002</v>
      </c>
    </row>
    <row r="10" spans="1:12" ht="23.25" customHeight="1" x14ac:dyDescent="0.35">
      <c r="A10" s="59">
        <v>5</v>
      </c>
      <c r="B10" s="60" t="s">
        <v>59</v>
      </c>
      <c r="C10" s="61">
        <v>25232990</v>
      </c>
      <c r="D10" s="62">
        <v>5948562.7000000002</v>
      </c>
      <c r="E10" s="63">
        <v>16261016.18</v>
      </c>
      <c r="F10" s="64">
        <v>5</v>
      </c>
      <c r="G10" s="61">
        <v>25232990</v>
      </c>
      <c r="H10" s="60" t="s">
        <v>59</v>
      </c>
      <c r="I10" s="62">
        <v>5948562.7000000002</v>
      </c>
      <c r="J10" s="63">
        <v>16261016.18</v>
      </c>
    </row>
    <row r="11" spans="1:12" ht="23.25" customHeight="1" x14ac:dyDescent="0.35">
      <c r="A11" s="59">
        <v>6</v>
      </c>
      <c r="B11" s="60" t="s">
        <v>60</v>
      </c>
      <c r="C11" s="61">
        <v>27101943</v>
      </c>
      <c r="D11" s="62">
        <v>240462.54</v>
      </c>
      <c r="E11" s="63">
        <v>15892330.99</v>
      </c>
      <c r="F11" s="64">
        <v>6</v>
      </c>
      <c r="G11" s="61">
        <v>27101943</v>
      </c>
      <c r="H11" s="60" t="s">
        <v>60</v>
      </c>
      <c r="I11" s="62">
        <v>240462.54</v>
      </c>
      <c r="J11" s="63">
        <v>15892330.99</v>
      </c>
    </row>
    <row r="12" spans="1:12" ht="23.25" customHeight="1" x14ac:dyDescent="0.35">
      <c r="A12" s="59">
        <v>7</v>
      </c>
      <c r="B12" s="60" t="s">
        <v>61</v>
      </c>
      <c r="C12" s="61">
        <v>87011011</v>
      </c>
      <c r="D12" s="62">
        <v>160352.46</v>
      </c>
      <c r="E12" s="63">
        <v>14649669.65</v>
      </c>
      <c r="F12" s="64">
        <v>7</v>
      </c>
      <c r="G12" s="61">
        <v>87011011</v>
      </c>
      <c r="H12" s="60" t="s">
        <v>61</v>
      </c>
      <c r="I12" s="62">
        <v>160352.46</v>
      </c>
      <c r="J12" s="63">
        <v>14649669.65</v>
      </c>
    </row>
    <row r="13" spans="1:12" ht="23.25" customHeight="1" x14ac:dyDescent="0.35">
      <c r="A13" s="59">
        <v>8</v>
      </c>
      <c r="B13" s="60" t="s">
        <v>62</v>
      </c>
      <c r="C13" s="61">
        <v>21069030</v>
      </c>
      <c r="D13" s="62">
        <v>282986.03999999998</v>
      </c>
      <c r="E13" s="63">
        <v>14082113.949999999</v>
      </c>
      <c r="F13" s="64">
        <v>8</v>
      </c>
      <c r="G13" s="61">
        <v>21069030</v>
      </c>
      <c r="H13" s="60" t="s">
        <v>62</v>
      </c>
      <c r="I13" s="62">
        <v>282986.03999999998</v>
      </c>
      <c r="J13" s="63">
        <v>14082113.949999999</v>
      </c>
    </row>
    <row r="14" spans="1:12" ht="23.25" customHeight="1" x14ac:dyDescent="0.35">
      <c r="A14" s="59">
        <v>9</v>
      </c>
      <c r="B14" s="60" t="s">
        <v>63</v>
      </c>
      <c r="C14" s="61">
        <v>85071099</v>
      </c>
      <c r="D14" s="62">
        <v>118896.52</v>
      </c>
      <c r="E14" s="63">
        <v>13769518.710000001</v>
      </c>
      <c r="F14" s="64">
        <v>9</v>
      </c>
      <c r="G14" s="61">
        <v>85071099</v>
      </c>
      <c r="H14" s="60" t="s">
        <v>63</v>
      </c>
      <c r="I14" s="62">
        <v>118896.52</v>
      </c>
      <c r="J14" s="63">
        <v>13769518.710000001</v>
      </c>
    </row>
    <row r="15" spans="1:12" ht="23.25" customHeight="1" x14ac:dyDescent="0.35">
      <c r="A15" s="59">
        <v>10</v>
      </c>
      <c r="B15" s="60" t="s">
        <v>64</v>
      </c>
      <c r="C15" s="61">
        <v>23099019</v>
      </c>
      <c r="D15" s="62">
        <v>749446</v>
      </c>
      <c r="E15" s="63">
        <v>13599246.880000001</v>
      </c>
      <c r="F15" s="64">
        <v>10</v>
      </c>
      <c r="G15" s="61">
        <v>23099019</v>
      </c>
      <c r="H15" s="60" t="s">
        <v>64</v>
      </c>
      <c r="I15" s="62">
        <v>749446</v>
      </c>
      <c r="J15" s="63">
        <v>13599246.880000001</v>
      </c>
    </row>
    <row r="16" spans="1:12" ht="24.75" customHeight="1" x14ac:dyDescent="0.4">
      <c r="A16" s="66"/>
      <c r="B16" s="67" t="s">
        <v>10</v>
      </c>
      <c r="C16" s="68"/>
      <c r="D16" s="69">
        <f>SUM(D6:D15)</f>
        <v>25767912.779999997</v>
      </c>
      <c r="E16" s="69">
        <f>SUM(E6:E15)</f>
        <v>457023565.09999996</v>
      </c>
      <c r="F16" s="64">
        <v>11</v>
      </c>
      <c r="G16" s="61">
        <v>23099012</v>
      </c>
      <c r="H16" s="60" t="s">
        <v>65</v>
      </c>
      <c r="I16" s="62">
        <v>1018630</v>
      </c>
      <c r="J16" s="63">
        <v>12858469</v>
      </c>
    </row>
    <row r="17" spans="1:10" ht="23.25" customHeight="1" x14ac:dyDescent="0.35">
      <c r="A17" s="70"/>
      <c r="B17" s="71" t="s">
        <v>23</v>
      </c>
      <c r="C17" s="72"/>
      <c r="D17" s="73">
        <f>D18-D16</f>
        <v>27699134.3820001</v>
      </c>
      <c r="E17" s="73">
        <f>E18-E16</f>
        <v>687479021.08000016</v>
      </c>
      <c r="F17" s="64">
        <v>12</v>
      </c>
      <c r="G17" s="61">
        <v>68118100</v>
      </c>
      <c r="H17" s="60" t="s">
        <v>66</v>
      </c>
      <c r="I17" s="62">
        <v>1668338.1</v>
      </c>
      <c r="J17" s="63">
        <v>12386416.199999999</v>
      </c>
    </row>
    <row r="18" spans="1:10" ht="28.5" customHeight="1" x14ac:dyDescent="0.35">
      <c r="A18" s="74">
        <v>11</v>
      </c>
      <c r="B18" s="75" t="s">
        <v>67</v>
      </c>
      <c r="C18" s="76"/>
      <c r="D18" s="77">
        <v>53467047.162000097</v>
      </c>
      <c r="E18" s="77">
        <v>1144502586.1800001</v>
      </c>
      <c r="F18" s="64">
        <v>13</v>
      </c>
      <c r="G18" s="61">
        <v>31059000</v>
      </c>
      <c r="H18" s="60" t="s">
        <v>68</v>
      </c>
      <c r="I18" s="62">
        <v>1091500</v>
      </c>
      <c r="J18" s="63">
        <v>12230692.33</v>
      </c>
    </row>
    <row r="19" spans="1:10" ht="23.25" customHeight="1" x14ac:dyDescent="0.35">
      <c r="A19" s="78"/>
      <c r="B19" s="79"/>
      <c r="C19" s="80"/>
      <c r="D19" s="81"/>
      <c r="E19" s="82"/>
      <c r="F19" s="64">
        <v>14</v>
      </c>
      <c r="G19" s="61">
        <v>87033371</v>
      </c>
      <c r="H19" s="60" t="s">
        <v>69</v>
      </c>
      <c r="I19" s="62">
        <v>31510</v>
      </c>
      <c r="J19" s="63">
        <v>10899951.449999999</v>
      </c>
    </row>
    <row r="20" spans="1:10" ht="23.25" customHeight="1" x14ac:dyDescent="0.35">
      <c r="A20" s="83"/>
      <c r="B20" s="84"/>
      <c r="C20" s="85"/>
      <c r="D20" s="86"/>
      <c r="E20" s="87"/>
      <c r="F20" s="64">
        <v>15</v>
      </c>
      <c r="G20" s="61">
        <v>90318090</v>
      </c>
      <c r="H20" s="88" t="s">
        <v>70</v>
      </c>
      <c r="I20" s="62">
        <v>29.18</v>
      </c>
      <c r="J20" s="63">
        <v>10562400</v>
      </c>
    </row>
    <row r="21" spans="1:10" ht="23.25" customHeight="1" x14ac:dyDescent="0.35">
      <c r="A21" s="83"/>
      <c r="B21" s="89"/>
      <c r="C21" s="80"/>
      <c r="D21" s="90"/>
      <c r="E21" s="91"/>
      <c r="F21" s="64">
        <v>16</v>
      </c>
      <c r="G21" s="92" t="s">
        <v>71</v>
      </c>
      <c r="H21" s="88" t="s">
        <v>72</v>
      </c>
      <c r="I21" s="62">
        <v>67300</v>
      </c>
      <c r="J21" s="63">
        <v>10521130</v>
      </c>
    </row>
    <row r="22" spans="1:10" ht="23.25" customHeight="1" x14ac:dyDescent="0.35">
      <c r="A22" s="83"/>
      <c r="B22" s="89"/>
      <c r="C22" s="80"/>
      <c r="D22" s="90"/>
      <c r="E22" s="91"/>
      <c r="F22" s="64">
        <v>17</v>
      </c>
      <c r="G22" s="61">
        <v>27101212</v>
      </c>
      <c r="H22" s="88" t="s">
        <v>73</v>
      </c>
      <c r="I22" s="62">
        <v>465120</v>
      </c>
      <c r="J22" s="63">
        <v>10505669.210000001</v>
      </c>
    </row>
    <row r="23" spans="1:10" ht="23.25" customHeight="1" x14ac:dyDescent="0.35">
      <c r="A23" s="93"/>
      <c r="B23" s="94"/>
      <c r="C23" s="95"/>
      <c r="D23" s="96"/>
      <c r="E23" s="97"/>
      <c r="F23" s="64">
        <v>18</v>
      </c>
      <c r="G23" s="61">
        <v>34022095</v>
      </c>
      <c r="H23" s="88" t="s">
        <v>74</v>
      </c>
      <c r="I23" s="62">
        <v>259389.36</v>
      </c>
      <c r="J23" s="63">
        <v>10324351.380000001</v>
      </c>
    </row>
    <row r="24" spans="1:10" ht="23.25" customHeight="1" x14ac:dyDescent="0.35">
      <c r="B24" s="98"/>
      <c r="C24" s="95"/>
      <c r="D24" s="99"/>
      <c r="E24" s="100"/>
      <c r="F24" s="64">
        <v>19</v>
      </c>
      <c r="G24" s="61">
        <v>17011400</v>
      </c>
      <c r="H24" s="88" t="s">
        <v>75</v>
      </c>
      <c r="I24" s="62">
        <v>915000</v>
      </c>
      <c r="J24" s="63">
        <v>9812660.0999999996</v>
      </c>
    </row>
    <row r="25" spans="1:10" ht="23.25" customHeight="1" x14ac:dyDescent="0.35">
      <c r="B25" s="98"/>
      <c r="C25" s="95"/>
      <c r="D25" s="101"/>
      <c r="E25" s="91"/>
      <c r="F25" s="64">
        <v>20</v>
      </c>
      <c r="G25" s="61">
        <v>25081000</v>
      </c>
      <c r="H25" s="102" t="s">
        <v>76</v>
      </c>
      <c r="I25" s="62">
        <v>1440000</v>
      </c>
      <c r="J25" s="63">
        <v>9786000</v>
      </c>
    </row>
    <row r="26" spans="1:10" ht="23.25" customHeight="1" x14ac:dyDescent="0.35">
      <c r="B26" s="98"/>
      <c r="C26" s="95"/>
      <c r="D26" s="90"/>
      <c r="E26" s="100"/>
      <c r="F26" s="64">
        <v>21</v>
      </c>
      <c r="G26" s="61">
        <v>31021000</v>
      </c>
      <c r="H26" s="88" t="s">
        <v>68</v>
      </c>
      <c r="I26" s="62">
        <v>896000</v>
      </c>
      <c r="J26" s="63">
        <v>9573040.6099999994</v>
      </c>
    </row>
    <row r="27" spans="1:10" ht="23.25" customHeight="1" x14ac:dyDescent="0.35">
      <c r="B27" s="98"/>
      <c r="C27" s="95"/>
      <c r="D27" s="103"/>
      <c r="E27" s="104"/>
      <c r="F27" s="64">
        <v>22</v>
      </c>
      <c r="G27" s="61">
        <v>40129090</v>
      </c>
      <c r="H27" s="102" t="s">
        <v>77</v>
      </c>
      <c r="I27" s="62">
        <v>91822</v>
      </c>
      <c r="J27" s="63">
        <v>9285904</v>
      </c>
    </row>
    <row r="28" spans="1:10" ht="23.25" customHeight="1" x14ac:dyDescent="0.35">
      <c r="B28" s="98"/>
      <c r="C28" s="95"/>
      <c r="D28" s="105"/>
      <c r="E28" s="104"/>
      <c r="F28" s="64">
        <v>23</v>
      </c>
      <c r="G28" s="61">
        <v>39232199</v>
      </c>
      <c r="H28" s="102" t="s">
        <v>78</v>
      </c>
      <c r="I28" s="62">
        <v>137255.5</v>
      </c>
      <c r="J28" s="63">
        <v>9197200.0500000007</v>
      </c>
    </row>
    <row r="29" spans="1:10" ht="23.25" customHeight="1" x14ac:dyDescent="0.35">
      <c r="B29" s="98"/>
      <c r="C29" s="95"/>
      <c r="D29" s="106"/>
      <c r="E29" s="100"/>
      <c r="F29" s="64">
        <v>24</v>
      </c>
      <c r="G29" s="61">
        <v>72142059</v>
      </c>
      <c r="H29" s="102" t="s">
        <v>79</v>
      </c>
      <c r="I29" s="62">
        <v>521798</v>
      </c>
      <c r="J29" s="63">
        <v>9174215</v>
      </c>
    </row>
    <row r="30" spans="1:10" ht="23.25" customHeight="1" x14ac:dyDescent="0.35">
      <c r="F30" s="64">
        <v>25</v>
      </c>
      <c r="G30" s="61">
        <v>31052000</v>
      </c>
      <c r="H30" s="107" t="s">
        <v>68</v>
      </c>
      <c r="I30" s="62">
        <v>752500</v>
      </c>
      <c r="J30" s="63">
        <v>8955800</v>
      </c>
    </row>
    <row r="31" spans="1:10" ht="23.25" customHeight="1" x14ac:dyDescent="0.35">
      <c r="F31" s="64">
        <v>26</v>
      </c>
      <c r="G31" s="61">
        <v>22029910</v>
      </c>
      <c r="H31" s="88" t="s">
        <v>80</v>
      </c>
      <c r="I31" s="62">
        <v>187704.47</v>
      </c>
      <c r="J31" s="63">
        <v>8853356.4100000001</v>
      </c>
    </row>
    <row r="32" spans="1:10" ht="23.25" customHeight="1" x14ac:dyDescent="0.35">
      <c r="A32" s="108" t="s">
        <v>7</v>
      </c>
      <c r="B32" s="108"/>
      <c r="C32" s="109"/>
      <c r="D32" s="110"/>
      <c r="E32" s="108"/>
      <c r="F32" s="64">
        <v>27</v>
      </c>
      <c r="G32" s="61">
        <v>87042129</v>
      </c>
      <c r="H32" s="88" t="s">
        <v>81</v>
      </c>
      <c r="I32" s="62">
        <v>27932</v>
      </c>
      <c r="J32" s="63">
        <v>8577557.1899999995</v>
      </c>
    </row>
    <row r="33" spans="1:10" ht="23.25" customHeight="1" x14ac:dyDescent="0.35">
      <c r="A33" s="108" t="s">
        <v>45</v>
      </c>
      <c r="B33" s="108"/>
      <c r="C33" s="109"/>
      <c r="D33" s="110"/>
      <c r="E33" s="108"/>
      <c r="F33" s="64">
        <v>28</v>
      </c>
      <c r="G33" s="61">
        <v>22029920</v>
      </c>
      <c r="H33" s="88" t="s">
        <v>80</v>
      </c>
      <c r="I33" s="62">
        <v>429596.95</v>
      </c>
      <c r="J33" s="63">
        <v>8285779.71</v>
      </c>
    </row>
    <row r="34" spans="1:10" ht="23.25" customHeight="1" x14ac:dyDescent="0.35">
      <c r="A34" s="108" t="s">
        <v>82</v>
      </c>
      <c r="B34" s="108"/>
      <c r="C34" s="109"/>
      <c r="D34" s="110"/>
      <c r="E34" s="108"/>
      <c r="F34" s="64">
        <v>29</v>
      </c>
      <c r="G34" s="61">
        <v>22029950</v>
      </c>
      <c r="H34" s="88" t="s">
        <v>83</v>
      </c>
      <c r="I34" s="62">
        <v>547150.06000000006</v>
      </c>
      <c r="J34" s="63">
        <v>8124552.5499999998</v>
      </c>
    </row>
    <row r="35" spans="1:10" ht="23.25" customHeight="1" x14ac:dyDescent="0.35">
      <c r="F35" s="64">
        <v>30</v>
      </c>
      <c r="G35" s="61">
        <v>84089010</v>
      </c>
      <c r="H35" s="102" t="s">
        <v>84</v>
      </c>
      <c r="I35" s="62">
        <v>24870</v>
      </c>
      <c r="J35" s="63">
        <v>7789979.8899999997</v>
      </c>
    </row>
    <row r="36" spans="1:10" ht="23.25" customHeight="1" x14ac:dyDescent="0.35">
      <c r="A36" s="111" t="s">
        <v>49</v>
      </c>
      <c r="B36" s="112" t="s">
        <v>9</v>
      </c>
      <c r="C36" s="113" t="s">
        <v>14</v>
      </c>
      <c r="D36" s="114" t="s">
        <v>22</v>
      </c>
      <c r="E36" s="115" t="s">
        <v>35</v>
      </c>
      <c r="F36" s="64">
        <v>31</v>
      </c>
      <c r="G36" s="61">
        <v>39233090</v>
      </c>
      <c r="H36" s="116" t="s">
        <v>85</v>
      </c>
      <c r="I36" s="62">
        <v>118540.58</v>
      </c>
      <c r="J36" s="63">
        <v>7615188.8200000003</v>
      </c>
    </row>
    <row r="37" spans="1:10" ht="23.25" customHeight="1" x14ac:dyDescent="0.35">
      <c r="A37" s="117">
        <v>1</v>
      </c>
      <c r="B37" s="118" t="s">
        <v>86</v>
      </c>
      <c r="C37" s="119">
        <v>2710</v>
      </c>
      <c r="D37" s="63">
        <v>134930.37495399997</v>
      </c>
      <c r="E37" s="120">
        <v>2925.5789165099991</v>
      </c>
      <c r="F37" s="64">
        <v>32</v>
      </c>
      <c r="G37" s="61">
        <v>19023040</v>
      </c>
      <c r="H37" s="60" t="s">
        <v>87</v>
      </c>
      <c r="I37" s="62">
        <v>104110.06</v>
      </c>
      <c r="J37" s="63">
        <v>7446976.0300000003</v>
      </c>
    </row>
    <row r="38" spans="1:10" ht="23.25" customHeight="1" x14ac:dyDescent="0.35">
      <c r="A38" s="59">
        <v>2</v>
      </c>
      <c r="B38" s="118" t="s">
        <v>88</v>
      </c>
      <c r="C38" s="119">
        <v>2309</v>
      </c>
      <c r="D38" s="63">
        <v>16712.46701</v>
      </c>
      <c r="E38" s="120">
        <v>248.43802318000002</v>
      </c>
      <c r="F38" s="64">
        <v>33</v>
      </c>
      <c r="G38" s="61">
        <v>19051000</v>
      </c>
      <c r="H38" s="116" t="s">
        <v>89</v>
      </c>
      <c r="I38" s="62">
        <v>72863.7</v>
      </c>
      <c r="J38" s="63">
        <v>7421269.46</v>
      </c>
    </row>
    <row r="39" spans="1:10" ht="23.25" customHeight="1" x14ac:dyDescent="0.35">
      <c r="A39" s="59">
        <v>3</v>
      </c>
      <c r="B39" s="121" t="s">
        <v>90</v>
      </c>
      <c r="C39" s="119">
        <v>8703</v>
      </c>
      <c r="D39" s="63">
        <v>511.18700000000001</v>
      </c>
      <c r="E39" s="120">
        <v>198.48355860999999</v>
      </c>
      <c r="F39" s="64">
        <v>34</v>
      </c>
      <c r="G39" s="61">
        <v>68101910</v>
      </c>
      <c r="H39" s="116" t="s">
        <v>91</v>
      </c>
      <c r="I39" s="62">
        <v>1661092.36</v>
      </c>
      <c r="J39" s="63">
        <v>7300946.8799999999</v>
      </c>
    </row>
    <row r="40" spans="1:10" ht="23.25" customHeight="1" x14ac:dyDescent="0.35">
      <c r="A40" s="117">
        <v>4</v>
      </c>
      <c r="B40" s="122" t="s">
        <v>80</v>
      </c>
      <c r="C40" s="119">
        <v>2202</v>
      </c>
      <c r="D40" s="63">
        <v>9058.0295219999989</v>
      </c>
      <c r="E40" s="120">
        <v>197.10944651999998</v>
      </c>
      <c r="F40" s="64">
        <v>35</v>
      </c>
      <c r="G40" s="61">
        <v>72171029</v>
      </c>
      <c r="H40" s="116" t="s">
        <v>92</v>
      </c>
      <c r="I40" s="62">
        <v>297189.59000000003</v>
      </c>
      <c r="J40" s="63">
        <v>7278655.0999999996</v>
      </c>
    </row>
    <row r="41" spans="1:10" ht="23.25" customHeight="1" x14ac:dyDescent="0.35">
      <c r="A41" s="59">
        <v>5</v>
      </c>
      <c r="B41" s="121" t="s">
        <v>93</v>
      </c>
      <c r="C41" s="119">
        <v>8701</v>
      </c>
      <c r="D41" s="63">
        <v>1479.8314599999999</v>
      </c>
      <c r="E41" s="120">
        <v>196.38318534000001</v>
      </c>
      <c r="F41" s="64">
        <v>36</v>
      </c>
      <c r="G41" s="61">
        <v>10064090</v>
      </c>
      <c r="H41" s="116" t="s">
        <v>94</v>
      </c>
      <c r="I41" s="62">
        <v>691990</v>
      </c>
      <c r="J41" s="63">
        <v>7277410</v>
      </c>
    </row>
    <row r="42" spans="1:10" ht="23.25" customHeight="1" x14ac:dyDescent="0.35">
      <c r="A42" s="59">
        <v>6</v>
      </c>
      <c r="B42" s="118" t="s">
        <v>95</v>
      </c>
      <c r="C42" s="119">
        <v>3923</v>
      </c>
      <c r="D42" s="63">
        <v>2573.735013</v>
      </c>
      <c r="E42" s="120">
        <v>191.26205475</v>
      </c>
      <c r="F42" s="64">
        <v>37</v>
      </c>
      <c r="G42" s="61">
        <v>96190019</v>
      </c>
      <c r="H42" s="116" t="s">
        <v>96</v>
      </c>
      <c r="I42" s="62">
        <v>43904.5</v>
      </c>
      <c r="J42" s="63">
        <v>7153177.6100000003</v>
      </c>
    </row>
    <row r="43" spans="1:10" ht="23.25" customHeight="1" x14ac:dyDescent="0.35">
      <c r="A43" s="117">
        <v>7</v>
      </c>
      <c r="B43" s="118" t="s">
        <v>97</v>
      </c>
      <c r="C43" s="119">
        <v>7214</v>
      </c>
      <c r="D43" s="63">
        <v>8943.7602399999996</v>
      </c>
      <c r="E43" s="120">
        <v>165.93090435999997</v>
      </c>
      <c r="F43" s="64">
        <v>38</v>
      </c>
      <c r="G43" s="61">
        <v>27132000</v>
      </c>
      <c r="H43" s="116" t="s">
        <v>98</v>
      </c>
      <c r="I43" s="62">
        <v>426240</v>
      </c>
      <c r="J43" s="63">
        <v>7050013.4400000004</v>
      </c>
    </row>
    <row r="44" spans="1:10" ht="23.25" customHeight="1" x14ac:dyDescent="0.35">
      <c r="A44" s="59">
        <v>8</v>
      </c>
      <c r="B44" s="88" t="s">
        <v>99</v>
      </c>
      <c r="C44" s="119">
        <v>2106</v>
      </c>
      <c r="D44" s="63">
        <v>3180.7879600000006</v>
      </c>
      <c r="E44" s="120">
        <v>148.23110660999998</v>
      </c>
      <c r="F44" s="64">
        <v>39</v>
      </c>
      <c r="G44" s="61">
        <v>31055100</v>
      </c>
      <c r="H44" s="116" t="s">
        <v>68</v>
      </c>
      <c r="I44" s="62">
        <v>541000</v>
      </c>
      <c r="J44" s="63">
        <v>6477500</v>
      </c>
    </row>
    <row r="45" spans="1:10" ht="23.25" customHeight="1" x14ac:dyDescent="0.35">
      <c r="A45" s="59">
        <v>9</v>
      </c>
      <c r="B45" s="118" t="s">
        <v>58</v>
      </c>
      <c r="C45" s="119">
        <v>2922</v>
      </c>
      <c r="D45" s="63">
        <v>1834.58476</v>
      </c>
      <c r="E45" s="120">
        <v>139.59726565</v>
      </c>
      <c r="F45" s="64">
        <v>40</v>
      </c>
      <c r="G45" s="61">
        <v>21039019</v>
      </c>
      <c r="H45" s="116" t="s">
        <v>100</v>
      </c>
      <c r="I45" s="62">
        <v>92502.267999999996</v>
      </c>
      <c r="J45" s="63">
        <v>6234144.2400000002</v>
      </c>
    </row>
    <row r="46" spans="1:10" ht="23.25" customHeight="1" x14ac:dyDescent="0.35">
      <c r="A46" s="117">
        <v>10</v>
      </c>
      <c r="B46" s="60" t="s">
        <v>101</v>
      </c>
      <c r="C46" s="119">
        <v>1905</v>
      </c>
      <c r="D46" s="63">
        <v>1195.8309579999998</v>
      </c>
      <c r="E46" s="120">
        <v>112.74616470999997</v>
      </c>
      <c r="F46" s="64">
        <v>41</v>
      </c>
      <c r="G46" s="61">
        <v>31010099</v>
      </c>
      <c r="H46" s="116" t="s">
        <v>162</v>
      </c>
      <c r="I46" s="62">
        <v>589000</v>
      </c>
      <c r="J46" s="63">
        <v>6073300</v>
      </c>
    </row>
    <row r="47" spans="1:10" ht="23.25" customHeight="1" x14ac:dyDescent="0.4">
      <c r="A47" s="123"/>
      <c r="B47" s="123" t="s">
        <v>10</v>
      </c>
      <c r="C47" s="124"/>
      <c r="D47" s="125">
        <v>180420.58887699994</v>
      </c>
      <c r="E47" s="126">
        <v>4523.7606262399986</v>
      </c>
      <c r="F47" s="64">
        <v>42</v>
      </c>
      <c r="G47" s="61">
        <v>34011150</v>
      </c>
      <c r="H47" s="116" t="s">
        <v>102</v>
      </c>
      <c r="I47" s="62">
        <v>87070.834000000003</v>
      </c>
      <c r="J47" s="63">
        <v>5979838.5599999996</v>
      </c>
    </row>
    <row r="48" spans="1:10" ht="23.25" customHeight="1" x14ac:dyDescent="0.35">
      <c r="A48" s="70"/>
      <c r="B48" s="127" t="s">
        <v>23</v>
      </c>
      <c r="C48" s="128"/>
      <c r="D48" s="129">
        <v>150307.43196300001</v>
      </c>
      <c r="E48" s="130">
        <v>3569.6982304099911</v>
      </c>
      <c r="F48" s="64">
        <v>43</v>
      </c>
      <c r="G48" s="61">
        <v>69072293</v>
      </c>
      <c r="H48" s="116" t="s">
        <v>103</v>
      </c>
      <c r="I48" s="62">
        <v>795568.5</v>
      </c>
      <c r="J48" s="63">
        <v>5950805.2800000003</v>
      </c>
    </row>
    <row r="49" spans="1:12" ht="23.25" customHeight="1" x14ac:dyDescent="0.45">
      <c r="A49" s="131"/>
      <c r="B49" s="131" t="s">
        <v>67</v>
      </c>
      <c r="C49" s="76"/>
      <c r="D49" s="132">
        <v>330728.02083999995</v>
      </c>
      <c r="E49" s="133">
        <v>8093.4588566499897</v>
      </c>
      <c r="F49" s="64">
        <v>44</v>
      </c>
      <c r="G49" s="61">
        <v>22029990</v>
      </c>
      <c r="H49" s="116" t="s">
        <v>80</v>
      </c>
      <c r="I49" s="62">
        <v>195605.74</v>
      </c>
      <c r="J49" s="63">
        <v>5534136</v>
      </c>
    </row>
    <row r="50" spans="1:12" ht="23.25" customHeight="1" x14ac:dyDescent="0.45">
      <c r="A50" s="134"/>
      <c r="B50" s="134"/>
      <c r="C50" s="135"/>
      <c r="D50" s="81"/>
      <c r="E50" s="82"/>
      <c r="F50" s="64">
        <v>45</v>
      </c>
      <c r="G50" s="61">
        <v>19023090</v>
      </c>
      <c r="H50" s="136" t="s">
        <v>104</v>
      </c>
      <c r="I50" s="62">
        <v>75413.8</v>
      </c>
      <c r="J50" s="63">
        <v>5367502.37</v>
      </c>
    </row>
    <row r="51" spans="1:12" ht="23.25" customHeight="1" x14ac:dyDescent="0.35">
      <c r="B51" s="137"/>
      <c r="F51" s="64">
        <v>46</v>
      </c>
      <c r="G51" s="61">
        <v>68118290</v>
      </c>
      <c r="H51" s="102" t="s">
        <v>105</v>
      </c>
      <c r="I51" s="62">
        <v>596636.30000000005</v>
      </c>
      <c r="J51" s="63">
        <v>5279461.71</v>
      </c>
    </row>
    <row r="52" spans="1:12" ht="27" customHeight="1" x14ac:dyDescent="0.35">
      <c r="D52" s="138"/>
      <c r="F52" s="64">
        <v>47</v>
      </c>
      <c r="G52" s="61">
        <v>72259990</v>
      </c>
      <c r="H52" s="102" t="s">
        <v>106</v>
      </c>
      <c r="I52" s="62">
        <v>168679</v>
      </c>
      <c r="J52" s="63">
        <v>5267846.1399999997</v>
      </c>
    </row>
    <row r="53" spans="1:12" ht="23.25" customHeight="1" x14ac:dyDescent="0.35">
      <c r="F53" s="64">
        <v>48</v>
      </c>
      <c r="G53" s="61">
        <v>19059090</v>
      </c>
      <c r="H53" s="102" t="s">
        <v>107</v>
      </c>
      <c r="I53" s="62">
        <v>54351.94</v>
      </c>
      <c r="J53" s="63">
        <v>5123990.5199999996</v>
      </c>
    </row>
    <row r="54" spans="1:12" ht="23.25" customHeight="1" x14ac:dyDescent="0.35">
      <c r="F54" s="64">
        <v>49</v>
      </c>
      <c r="G54" s="61">
        <v>84082010</v>
      </c>
      <c r="H54" s="102" t="s">
        <v>108</v>
      </c>
      <c r="I54" s="62">
        <v>22398</v>
      </c>
      <c r="J54" s="63">
        <v>4965938.5</v>
      </c>
    </row>
    <row r="55" spans="1:12" ht="23.25" customHeight="1" x14ac:dyDescent="0.35">
      <c r="F55" s="64">
        <v>50</v>
      </c>
      <c r="G55" s="61">
        <v>23099011</v>
      </c>
      <c r="H55" s="102" t="s">
        <v>64</v>
      </c>
      <c r="I55" s="62">
        <v>449280</v>
      </c>
      <c r="J55" s="63">
        <v>4602454.5</v>
      </c>
    </row>
    <row r="56" spans="1:12" ht="23.25" customHeight="1" x14ac:dyDescent="0.35">
      <c r="B56" s="98"/>
      <c r="C56" s="80"/>
      <c r="D56" s="139"/>
      <c r="E56" s="140"/>
      <c r="F56" s="141" t="s">
        <v>10</v>
      </c>
      <c r="G56" s="142"/>
      <c r="H56" s="143"/>
      <c r="I56" s="144">
        <f>SUM(I6:I55)</f>
        <v>43424795.572000004</v>
      </c>
      <c r="J56" s="145">
        <f>SUM(J6:J55)</f>
        <v>780129245.34000003</v>
      </c>
    </row>
    <row r="57" spans="1:12" ht="23.25" customHeight="1" x14ac:dyDescent="0.35">
      <c r="B57" s="98"/>
      <c r="C57" s="95"/>
      <c r="D57" s="146"/>
      <c r="E57" s="147"/>
      <c r="F57" s="148" t="s">
        <v>23</v>
      </c>
      <c r="G57" s="149"/>
      <c r="H57" s="59"/>
      <c r="I57" s="150">
        <f>I58-I56</f>
        <v>10042251.590000093</v>
      </c>
      <c r="J57" s="151">
        <f>J58-J56</f>
        <v>364373340.84000003</v>
      </c>
    </row>
    <row r="58" spans="1:12" ht="22.5" customHeight="1" x14ac:dyDescent="0.35">
      <c r="B58" s="98"/>
      <c r="C58" s="80"/>
      <c r="D58" s="139"/>
      <c r="E58" s="91"/>
      <c r="F58" s="264" t="s">
        <v>109</v>
      </c>
      <c r="G58" s="264"/>
      <c r="H58" s="117"/>
      <c r="I58" s="77">
        <v>53467047.162000097</v>
      </c>
      <c r="J58" s="77">
        <v>1144502586.1800001</v>
      </c>
    </row>
    <row r="59" spans="1:12" ht="23.25" customHeight="1" x14ac:dyDescent="0.35">
      <c r="B59" s="152"/>
      <c r="C59" s="153"/>
      <c r="D59" s="154"/>
      <c r="E59" s="155"/>
      <c r="H59" s="156"/>
      <c r="I59" s="89"/>
      <c r="J59" s="157"/>
      <c r="K59" s="89"/>
      <c r="L59" s="89"/>
    </row>
    <row r="60" spans="1:12" ht="23.25" customHeight="1" x14ac:dyDescent="0.35">
      <c r="B60" s="98"/>
      <c r="C60" s="158"/>
      <c r="D60" s="86"/>
      <c r="E60" s="87"/>
      <c r="H60" s="156"/>
      <c r="I60" s="89"/>
      <c r="J60" s="157"/>
      <c r="K60" s="89"/>
      <c r="L60" s="89"/>
    </row>
    <row r="61" spans="1:12" ht="23.25" customHeight="1" x14ac:dyDescent="0.35">
      <c r="H61" s="159"/>
      <c r="I61" s="89"/>
      <c r="J61" s="89"/>
      <c r="K61" s="89"/>
      <c r="L61" s="89"/>
    </row>
    <row r="62" spans="1:12" ht="23.25" customHeight="1" x14ac:dyDescent="0.35">
      <c r="H62" s="159"/>
      <c r="I62" s="89"/>
      <c r="J62" s="89"/>
      <c r="K62" s="89"/>
      <c r="L62" s="89"/>
    </row>
    <row r="63" spans="1:12" ht="23.25" customHeight="1" x14ac:dyDescent="0.35">
      <c r="H63" s="159"/>
      <c r="I63" s="89"/>
      <c r="J63" s="89"/>
      <c r="K63" s="89"/>
      <c r="L63" s="89"/>
    </row>
    <row r="64" spans="1:12" ht="23.25" customHeight="1" x14ac:dyDescent="0.35">
      <c r="H64" s="159"/>
      <c r="I64" s="89"/>
      <c r="J64" s="89"/>
      <c r="K64" s="89"/>
      <c r="L64" s="89"/>
    </row>
    <row r="65" spans="8:12" ht="23.25" customHeight="1" x14ac:dyDescent="0.35">
      <c r="H65" s="159"/>
      <c r="I65" s="89"/>
      <c r="J65" s="89"/>
      <c r="K65" s="89"/>
      <c r="L65" s="89"/>
    </row>
    <row r="66" spans="8:12" ht="23.25" customHeight="1" x14ac:dyDescent="0.35">
      <c r="H66" s="159"/>
      <c r="I66" s="89"/>
      <c r="J66" s="89"/>
      <c r="K66" s="89"/>
      <c r="L66" s="89"/>
    </row>
    <row r="67" spans="8:12" ht="23.25" customHeight="1" x14ac:dyDescent="0.35">
      <c r="H67" s="159"/>
      <c r="I67" s="89"/>
      <c r="J67" s="89"/>
      <c r="K67" s="89"/>
      <c r="L67" s="89"/>
    </row>
    <row r="68" spans="8:12" ht="23.25" customHeight="1" x14ac:dyDescent="0.35">
      <c r="H68" s="159"/>
      <c r="I68" s="89"/>
      <c r="J68" s="89"/>
      <c r="K68" s="89"/>
      <c r="L68" s="89"/>
    </row>
    <row r="69" spans="8:12" ht="23.25" customHeight="1" x14ac:dyDescent="0.35">
      <c r="H69" s="159"/>
      <c r="I69" s="89"/>
      <c r="J69" s="89"/>
      <c r="K69" s="89"/>
      <c r="L69" s="89"/>
    </row>
    <row r="70" spans="8:12" ht="23.25" customHeight="1" x14ac:dyDescent="0.35">
      <c r="H70" s="159"/>
      <c r="I70" s="89"/>
      <c r="J70" s="89"/>
      <c r="K70" s="89"/>
      <c r="L70" s="89"/>
    </row>
    <row r="71" spans="8:12" ht="23.25" customHeight="1" x14ac:dyDescent="0.35">
      <c r="H71" s="159"/>
      <c r="I71" s="89"/>
      <c r="J71" s="89"/>
      <c r="K71" s="89"/>
      <c r="L71" s="89"/>
    </row>
    <row r="72" spans="8:12" ht="23.25" customHeight="1" x14ac:dyDescent="0.35">
      <c r="H72" s="159"/>
      <c r="I72" s="89"/>
      <c r="J72" s="89"/>
      <c r="K72" s="89"/>
      <c r="L72" s="89"/>
    </row>
    <row r="73" spans="8:12" ht="23.25" customHeight="1" x14ac:dyDescent="0.35">
      <c r="H73" s="159"/>
      <c r="I73" s="89"/>
      <c r="J73" s="89"/>
      <c r="K73" s="89"/>
      <c r="L73" s="89"/>
    </row>
    <row r="74" spans="8:12" ht="23.25" customHeight="1" x14ac:dyDescent="0.35">
      <c r="H74" s="159"/>
      <c r="I74" s="89"/>
      <c r="J74" s="89"/>
      <c r="K74" s="89"/>
      <c r="L74" s="89"/>
    </row>
    <row r="75" spans="8:12" ht="23.25" customHeight="1" x14ac:dyDescent="0.35">
      <c r="H75" s="159"/>
      <c r="I75" s="89"/>
      <c r="J75" s="89"/>
      <c r="K75" s="89"/>
      <c r="L75" s="89"/>
    </row>
    <row r="76" spans="8:12" ht="23.25" customHeight="1" x14ac:dyDescent="0.35">
      <c r="H76" s="159"/>
      <c r="I76" s="89"/>
      <c r="J76" s="89"/>
      <c r="K76" s="89"/>
      <c r="L76" s="89"/>
    </row>
    <row r="77" spans="8:12" ht="23.25" customHeight="1" x14ac:dyDescent="0.35">
      <c r="H77" s="159"/>
      <c r="I77" s="89"/>
      <c r="J77" s="89"/>
      <c r="K77" s="89"/>
      <c r="L77" s="89"/>
    </row>
    <row r="78" spans="8:12" ht="23.25" customHeight="1" x14ac:dyDescent="0.35">
      <c r="H78" s="159"/>
      <c r="I78" s="89"/>
      <c r="J78" s="89"/>
      <c r="K78" s="89"/>
      <c r="L78" s="89"/>
    </row>
    <row r="79" spans="8:12" ht="23.25" customHeight="1" x14ac:dyDescent="0.35">
      <c r="H79" s="159"/>
      <c r="I79" s="89"/>
      <c r="J79" s="89"/>
      <c r="K79" s="89"/>
      <c r="L79" s="89"/>
    </row>
    <row r="80" spans="8:12" ht="23.25" customHeight="1" x14ac:dyDescent="0.35">
      <c r="H80" s="159"/>
      <c r="I80" s="89"/>
      <c r="J80" s="89"/>
      <c r="K80" s="89"/>
      <c r="L80" s="89"/>
    </row>
    <row r="81" spans="8:12" ht="23.25" customHeight="1" x14ac:dyDescent="0.35">
      <c r="H81" s="159"/>
      <c r="I81" s="89"/>
      <c r="J81" s="89"/>
      <c r="K81" s="89"/>
      <c r="L81" s="89"/>
    </row>
    <row r="82" spans="8:12" ht="23.25" customHeight="1" x14ac:dyDescent="0.35">
      <c r="H82" s="159"/>
      <c r="I82" s="89"/>
      <c r="J82" s="89"/>
      <c r="K82" s="89"/>
      <c r="L82" s="89"/>
    </row>
    <row r="83" spans="8:12" ht="23.25" customHeight="1" x14ac:dyDescent="0.35">
      <c r="H83" s="159"/>
      <c r="I83" s="89"/>
      <c r="J83" s="89"/>
      <c r="K83" s="89"/>
      <c r="L83" s="89"/>
    </row>
    <row r="84" spans="8:12" ht="23.25" customHeight="1" x14ac:dyDescent="0.35">
      <c r="H84" s="159"/>
      <c r="I84" s="89"/>
      <c r="J84" s="89"/>
      <c r="K84" s="89"/>
      <c r="L84" s="89"/>
    </row>
    <row r="85" spans="8:12" ht="23.25" customHeight="1" x14ac:dyDescent="0.35">
      <c r="H85" s="159"/>
      <c r="I85" s="89"/>
      <c r="J85" s="89"/>
      <c r="K85" s="89"/>
      <c r="L85" s="89"/>
    </row>
    <row r="86" spans="8:12" ht="23.25" customHeight="1" x14ac:dyDescent="0.35">
      <c r="H86" s="159"/>
      <c r="I86" s="89"/>
      <c r="J86" s="89"/>
      <c r="K86" s="89"/>
      <c r="L86" s="89"/>
    </row>
    <row r="87" spans="8:12" ht="23.25" customHeight="1" x14ac:dyDescent="0.35">
      <c r="H87" s="159"/>
      <c r="I87" s="89"/>
      <c r="J87" s="89"/>
      <c r="K87" s="89"/>
      <c r="L87" s="89"/>
    </row>
    <row r="88" spans="8:12" ht="23.25" customHeight="1" x14ac:dyDescent="0.35">
      <c r="H88" s="159"/>
      <c r="I88" s="89"/>
      <c r="J88" s="89"/>
      <c r="K88" s="89"/>
      <c r="L88" s="89"/>
    </row>
    <row r="89" spans="8:12" ht="23.25" customHeight="1" x14ac:dyDescent="0.35">
      <c r="H89" s="159"/>
      <c r="I89" s="89"/>
      <c r="J89" s="89"/>
      <c r="K89" s="89"/>
      <c r="L89" s="89"/>
    </row>
    <row r="90" spans="8:12" ht="23.25" customHeight="1" x14ac:dyDescent="0.35">
      <c r="H90" s="159"/>
      <c r="I90" s="89"/>
      <c r="J90" s="89"/>
      <c r="K90" s="89"/>
      <c r="L90" s="89"/>
    </row>
    <row r="91" spans="8:12" ht="23.25" customHeight="1" x14ac:dyDescent="0.35">
      <c r="H91" s="159"/>
      <c r="I91" s="89"/>
      <c r="J91" s="89"/>
      <c r="K91" s="89"/>
      <c r="L91" s="89"/>
    </row>
    <row r="92" spans="8:12" ht="23.25" customHeight="1" x14ac:dyDescent="0.35">
      <c r="H92" s="159"/>
      <c r="I92" s="89"/>
      <c r="J92" s="89"/>
      <c r="K92" s="89"/>
      <c r="L92" s="89"/>
    </row>
    <row r="93" spans="8:12" ht="23.25" customHeight="1" x14ac:dyDescent="0.35">
      <c r="H93" s="159"/>
      <c r="I93" s="89"/>
      <c r="J93" s="89"/>
      <c r="K93" s="89"/>
      <c r="L93" s="89"/>
    </row>
    <row r="94" spans="8:12" ht="23.25" customHeight="1" x14ac:dyDescent="0.35">
      <c r="I94" s="89"/>
      <c r="J94" s="89"/>
      <c r="K94" s="89"/>
      <c r="L94" s="89"/>
    </row>
    <row r="95" spans="8:12" ht="23.25" customHeight="1" x14ac:dyDescent="0.35">
      <c r="I95" s="89"/>
      <c r="J95" s="89"/>
      <c r="K95" s="89"/>
      <c r="L95" s="89"/>
    </row>
    <row r="96" spans="8:12" ht="23.25" customHeight="1" x14ac:dyDescent="0.35">
      <c r="I96" s="89"/>
      <c r="J96" s="89"/>
      <c r="K96" s="89"/>
      <c r="L96" s="89"/>
    </row>
    <row r="97" spans="9:12" ht="23.25" customHeight="1" x14ac:dyDescent="0.35">
      <c r="I97" s="89"/>
      <c r="J97" s="89"/>
      <c r="K97" s="89"/>
      <c r="L97" s="89"/>
    </row>
    <row r="98" spans="9:12" ht="23.25" customHeight="1" x14ac:dyDescent="0.35">
      <c r="I98" s="89"/>
      <c r="J98" s="89"/>
      <c r="K98" s="89"/>
      <c r="L98" s="89"/>
    </row>
    <row r="99" spans="9:12" ht="23.25" customHeight="1" x14ac:dyDescent="0.35">
      <c r="I99" s="89"/>
      <c r="J99" s="89"/>
      <c r="K99" s="89"/>
      <c r="L99" s="89"/>
    </row>
    <row r="100" spans="9:12" ht="23.25" customHeight="1" x14ac:dyDescent="0.35">
      <c r="I100" s="89"/>
      <c r="J100" s="89"/>
      <c r="K100" s="89"/>
      <c r="L100" s="89"/>
    </row>
    <row r="101" spans="9:12" ht="23.25" customHeight="1" x14ac:dyDescent="0.35">
      <c r="I101" s="89"/>
      <c r="J101" s="89"/>
      <c r="K101" s="89"/>
      <c r="L101" s="89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M16" sqref="M16"/>
    </sheetView>
  </sheetViews>
  <sheetFormatPr defaultRowHeight="15" x14ac:dyDescent="0.25"/>
  <cols>
    <col min="2" max="2" width="44.42578125" bestFit="1" customWidth="1"/>
    <col min="4" max="4" width="11.5703125" bestFit="1" customWidth="1"/>
    <col min="5" max="5" width="16.140625" bestFit="1" customWidth="1"/>
    <col min="7" max="7" width="30.42578125" bestFit="1" customWidth="1"/>
    <col min="8" max="8" width="10.140625" bestFit="1" customWidth="1"/>
    <col min="9" max="9" width="11.5703125" bestFit="1" customWidth="1"/>
    <col min="10" max="10" width="16.140625" bestFit="1" customWidth="1"/>
  </cols>
  <sheetData>
    <row r="1" spans="1:11" ht="21" x14ac:dyDescent="0.35">
      <c r="A1" s="271" t="s">
        <v>110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ht="21" x14ac:dyDescent="0.35">
      <c r="A2" s="271" t="s">
        <v>111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21" x14ac:dyDescent="0.35">
      <c r="A3" s="160"/>
      <c r="B3" s="161" t="s">
        <v>112</v>
      </c>
      <c r="C3" s="161"/>
      <c r="D3" s="161"/>
      <c r="E3" s="161"/>
      <c r="F3" s="161"/>
      <c r="G3" s="161" t="s">
        <v>113</v>
      </c>
      <c r="H3" s="161"/>
      <c r="I3" s="161"/>
      <c r="J3" s="161"/>
    </row>
    <row r="4" spans="1:11" ht="21" x14ac:dyDescent="0.35">
      <c r="A4" s="162" t="s">
        <v>8</v>
      </c>
      <c r="B4" s="272" t="s">
        <v>114</v>
      </c>
      <c r="C4" s="272"/>
      <c r="D4" s="272"/>
      <c r="E4" s="272"/>
      <c r="F4" s="162" t="s">
        <v>8</v>
      </c>
      <c r="G4" s="272" t="s">
        <v>115</v>
      </c>
      <c r="H4" s="272"/>
      <c r="I4" s="272"/>
      <c r="J4" s="272"/>
    </row>
    <row r="5" spans="1:11" ht="21" x14ac:dyDescent="0.35">
      <c r="A5" s="163" t="s">
        <v>116</v>
      </c>
      <c r="B5" s="164"/>
      <c r="C5" s="164" t="s">
        <v>14</v>
      </c>
      <c r="D5" s="164" t="s">
        <v>22</v>
      </c>
      <c r="E5" s="164" t="s">
        <v>15</v>
      </c>
      <c r="F5" s="163" t="s">
        <v>116</v>
      </c>
      <c r="G5" s="164" t="s">
        <v>9</v>
      </c>
      <c r="H5" s="164" t="s">
        <v>14</v>
      </c>
      <c r="I5" s="164" t="s">
        <v>22</v>
      </c>
      <c r="J5" s="164" t="s">
        <v>117</v>
      </c>
    </row>
    <row r="6" spans="1:11" ht="21" x14ac:dyDescent="0.35">
      <c r="A6" s="165">
        <v>1</v>
      </c>
      <c r="B6" s="166" t="s">
        <v>118</v>
      </c>
      <c r="C6" s="166">
        <v>90111100</v>
      </c>
      <c r="D6" s="63">
        <v>779.54600000000005</v>
      </c>
      <c r="E6" s="63">
        <v>74858041.700000003</v>
      </c>
      <c r="F6" s="165">
        <v>1</v>
      </c>
      <c r="G6" s="166" t="s">
        <v>119</v>
      </c>
      <c r="H6" s="166">
        <v>90283090</v>
      </c>
      <c r="I6" s="63">
        <v>8.25</v>
      </c>
      <c r="J6" s="63">
        <v>67782637.780000001</v>
      </c>
    </row>
    <row r="7" spans="1:11" ht="21" x14ac:dyDescent="0.35">
      <c r="A7" s="165">
        <v>2</v>
      </c>
      <c r="B7" s="166" t="s">
        <v>120</v>
      </c>
      <c r="C7" s="166">
        <v>90158090</v>
      </c>
      <c r="D7" s="63">
        <v>3.1779999999999999</v>
      </c>
      <c r="E7" s="63">
        <v>61892254.799999997</v>
      </c>
      <c r="F7" s="165">
        <v>2</v>
      </c>
      <c r="G7" s="166" t="s">
        <v>121</v>
      </c>
      <c r="H7" s="166">
        <v>24029020</v>
      </c>
      <c r="I7" s="63">
        <v>155.92500000000001</v>
      </c>
      <c r="J7" s="63">
        <v>58483770.659999996</v>
      </c>
    </row>
    <row r="8" spans="1:11" ht="21" x14ac:dyDescent="0.35">
      <c r="A8" s="165">
        <v>3</v>
      </c>
      <c r="B8" s="167" t="s">
        <v>122</v>
      </c>
      <c r="C8" s="166">
        <v>94036090</v>
      </c>
      <c r="D8" s="63">
        <v>789.01474000000007</v>
      </c>
      <c r="E8" s="63">
        <v>18476233.599999998</v>
      </c>
      <c r="F8" s="165">
        <v>3</v>
      </c>
      <c r="G8" s="166" t="s">
        <v>123</v>
      </c>
      <c r="H8" s="166">
        <v>84151090</v>
      </c>
      <c r="I8" s="63">
        <v>162.63576</v>
      </c>
      <c r="J8" s="63">
        <v>14869513.16</v>
      </c>
    </row>
    <row r="9" spans="1:11" ht="21" x14ac:dyDescent="0.35">
      <c r="A9" s="165">
        <v>4</v>
      </c>
      <c r="B9" s="166" t="s">
        <v>124</v>
      </c>
      <c r="C9" s="166">
        <v>85076090</v>
      </c>
      <c r="D9" s="63">
        <v>0.19409999999999999</v>
      </c>
      <c r="E9" s="63">
        <v>15985098.9</v>
      </c>
      <c r="F9" s="165">
        <v>4</v>
      </c>
      <c r="G9" s="166" t="s">
        <v>125</v>
      </c>
      <c r="H9" s="166">
        <v>84269900</v>
      </c>
      <c r="I9" s="63">
        <v>105.196</v>
      </c>
      <c r="J9" s="63">
        <v>14022338.130000001</v>
      </c>
    </row>
    <row r="10" spans="1:11" ht="21" x14ac:dyDescent="0.35">
      <c r="A10" s="165">
        <v>5</v>
      </c>
      <c r="B10" s="166" t="s">
        <v>126</v>
      </c>
      <c r="C10" s="166">
        <v>85043199</v>
      </c>
      <c r="D10" s="63">
        <v>7.6358999999999995</v>
      </c>
      <c r="E10" s="63">
        <v>6899184</v>
      </c>
      <c r="F10" s="165">
        <v>5</v>
      </c>
      <c r="G10" s="166" t="s">
        <v>127</v>
      </c>
      <c r="H10" s="166">
        <v>84742011</v>
      </c>
      <c r="I10" s="63">
        <v>91.600999999999999</v>
      </c>
      <c r="J10" s="63">
        <v>8998960.5</v>
      </c>
    </row>
    <row r="11" spans="1:11" ht="21" x14ac:dyDescent="0.35">
      <c r="A11" s="165">
        <v>6</v>
      </c>
      <c r="B11" s="166" t="s">
        <v>128</v>
      </c>
      <c r="C11" s="166">
        <v>10063030</v>
      </c>
      <c r="D11" s="63">
        <v>200.38399999999999</v>
      </c>
      <c r="E11" s="63">
        <v>6720462</v>
      </c>
      <c r="F11" s="165">
        <v>6</v>
      </c>
      <c r="G11" s="166" t="s">
        <v>129</v>
      </c>
      <c r="H11" s="166">
        <v>11071000</v>
      </c>
      <c r="I11" s="63">
        <v>476.92</v>
      </c>
      <c r="J11" s="63">
        <v>7695093.8600000003</v>
      </c>
    </row>
    <row r="12" spans="1:11" ht="21" x14ac:dyDescent="0.35">
      <c r="A12" s="165">
        <v>7</v>
      </c>
      <c r="B12" s="166" t="s">
        <v>130</v>
      </c>
      <c r="C12" s="166">
        <v>40012290</v>
      </c>
      <c r="D12" s="63">
        <v>81.599999999999994</v>
      </c>
      <c r="E12" s="63">
        <v>3019369.17</v>
      </c>
      <c r="F12" s="165">
        <v>7</v>
      </c>
      <c r="G12" s="166" t="s">
        <v>131</v>
      </c>
      <c r="H12" s="166">
        <v>40112090</v>
      </c>
      <c r="I12" s="63">
        <v>104.67001</v>
      </c>
      <c r="J12" s="63">
        <v>7004382.2699999996</v>
      </c>
    </row>
    <row r="13" spans="1:11" ht="21" x14ac:dyDescent="0.35">
      <c r="A13" s="165">
        <v>8</v>
      </c>
      <c r="B13" s="168" t="s">
        <v>132</v>
      </c>
      <c r="C13" s="166">
        <v>12119099</v>
      </c>
      <c r="D13" s="63">
        <v>3.0131999999999999</v>
      </c>
      <c r="E13" s="63">
        <v>1766809.46</v>
      </c>
      <c r="F13" s="165">
        <v>8</v>
      </c>
      <c r="G13" s="166" t="s">
        <v>133</v>
      </c>
      <c r="H13" s="166">
        <v>85182990</v>
      </c>
      <c r="I13" s="63">
        <v>93.39</v>
      </c>
      <c r="J13" s="63">
        <v>6012537.0700000003</v>
      </c>
    </row>
    <row r="14" spans="1:11" ht="21" x14ac:dyDescent="0.35">
      <c r="A14" s="165">
        <v>9</v>
      </c>
      <c r="B14" s="167" t="s">
        <v>134</v>
      </c>
      <c r="C14" s="166">
        <v>95069100</v>
      </c>
      <c r="D14" s="63">
        <v>2.0270000000000001</v>
      </c>
      <c r="E14" s="63">
        <v>1726454.69</v>
      </c>
      <c r="F14" s="165">
        <v>9</v>
      </c>
      <c r="G14" s="166" t="s">
        <v>84</v>
      </c>
      <c r="H14" s="166">
        <v>84089099</v>
      </c>
      <c r="I14" s="63">
        <v>77.894999999999996</v>
      </c>
      <c r="J14" s="63">
        <v>5457459.5</v>
      </c>
    </row>
    <row r="15" spans="1:11" ht="21" x14ac:dyDescent="0.35">
      <c r="A15" s="165">
        <v>10</v>
      </c>
      <c r="B15" s="166" t="s">
        <v>135</v>
      </c>
      <c r="C15" s="166">
        <v>7122000</v>
      </c>
      <c r="D15" s="63">
        <v>9.9774999999999991</v>
      </c>
      <c r="E15" s="63">
        <v>1261110.7</v>
      </c>
      <c r="F15" s="165">
        <v>10</v>
      </c>
      <c r="G15" s="168" t="s">
        <v>136</v>
      </c>
      <c r="H15" s="166">
        <v>82059000</v>
      </c>
      <c r="I15" s="63">
        <v>23.82855</v>
      </c>
      <c r="J15" s="63">
        <v>3687750.96</v>
      </c>
    </row>
    <row r="16" spans="1:11" ht="21" x14ac:dyDescent="0.35">
      <c r="A16" s="165"/>
      <c r="B16" s="166"/>
      <c r="C16" s="166"/>
      <c r="D16" s="63"/>
      <c r="E16" s="63"/>
      <c r="F16" s="165"/>
      <c r="G16" s="166"/>
      <c r="H16" s="166"/>
      <c r="I16" s="63"/>
      <c r="J16" s="63"/>
    </row>
    <row r="17" spans="1:10" ht="21" x14ac:dyDescent="0.35">
      <c r="A17" s="166"/>
      <c r="B17" s="169" t="s">
        <v>137</v>
      </c>
      <c r="C17" s="169"/>
      <c r="D17" s="170">
        <f>SUM(D6:D16)</f>
        <v>1876.5704400000002</v>
      </c>
      <c r="E17" s="171">
        <f>SUM(E6:E16)</f>
        <v>192605019.01999998</v>
      </c>
      <c r="F17" s="165"/>
      <c r="G17" s="169" t="s">
        <v>138</v>
      </c>
      <c r="H17" s="169"/>
      <c r="I17" s="171">
        <f>SUM(I6:I16)</f>
        <v>1300.31132</v>
      </c>
      <c r="J17" s="171">
        <f>SUM(J6:J16)</f>
        <v>194014443.89000002</v>
      </c>
    </row>
    <row r="18" spans="1:10" ht="21" x14ac:dyDescent="0.35">
      <c r="A18" s="273" t="s">
        <v>23</v>
      </c>
      <c r="B18" s="274"/>
      <c r="C18" s="275"/>
      <c r="D18" s="63">
        <f>D19-D17</f>
        <v>33.964500000000044</v>
      </c>
      <c r="E18" s="63">
        <f>E19-E17</f>
        <v>1450470.9199999869</v>
      </c>
      <c r="F18" s="273" t="s">
        <v>23</v>
      </c>
      <c r="G18" s="274"/>
      <c r="H18" s="275"/>
      <c r="I18" s="120">
        <f>I19-I17</f>
        <v>3203.6156500000006</v>
      </c>
      <c r="J18" s="120">
        <f>J19-J17</f>
        <v>40009505.179999977</v>
      </c>
    </row>
    <row r="19" spans="1:10" ht="21" x14ac:dyDescent="0.35">
      <c r="A19" s="267" t="s">
        <v>139</v>
      </c>
      <c r="B19" s="268"/>
      <c r="C19" s="269"/>
      <c r="D19" s="171">
        <v>1910.5349400000002</v>
      </c>
      <c r="E19" s="171">
        <v>194055489.93999997</v>
      </c>
      <c r="F19" s="172"/>
      <c r="G19" s="267" t="s">
        <v>12</v>
      </c>
      <c r="H19" s="269"/>
      <c r="I19" s="171">
        <v>4503.9269700000004</v>
      </c>
      <c r="J19" s="171">
        <v>234023949.06999999</v>
      </c>
    </row>
    <row r="20" spans="1:10" ht="21" x14ac:dyDescent="0.35">
      <c r="A20" s="270" t="s">
        <v>140</v>
      </c>
      <c r="B20" s="270"/>
      <c r="C20" s="270"/>
      <c r="D20" s="270"/>
      <c r="E20" s="270"/>
      <c r="F20" s="173" t="s">
        <v>141</v>
      </c>
      <c r="G20" s="173"/>
      <c r="H20" s="173"/>
      <c r="I20" s="173"/>
      <c r="J20" s="173"/>
    </row>
  </sheetData>
  <mergeCells count="9">
    <mergeCell ref="A19:C19"/>
    <mergeCell ref="G19:H19"/>
    <mergeCell ref="A20:E20"/>
    <mergeCell ref="A1:K1"/>
    <mergeCell ref="A2:K2"/>
    <mergeCell ref="B4:E4"/>
    <mergeCell ref="G4:J4"/>
    <mergeCell ref="A18:C18"/>
    <mergeCell ref="F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10" sqref="G10"/>
    </sheetView>
  </sheetViews>
  <sheetFormatPr defaultRowHeight="15" x14ac:dyDescent="0.25"/>
  <cols>
    <col min="2" max="2" width="30.42578125" customWidth="1"/>
    <col min="3" max="3" width="10.140625" bestFit="1" customWidth="1"/>
    <col min="4" max="4" width="13.140625" bestFit="1" customWidth="1"/>
    <col min="5" max="5" width="17.28515625" bestFit="1" customWidth="1"/>
    <col min="7" max="7" width="17.42578125" bestFit="1" customWidth="1"/>
    <col min="8" max="8" width="10.140625" bestFit="1" customWidth="1"/>
    <col min="9" max="9" width="11.5703125" bestFit="1" customWidth="1"/>
    <col min="10" max="10" width="17.28515625" bestFit="1" customWidth="1"/>
  </cols>
  <sheetData>
    <row r="1" spans="1:11" ht="23.25" x14ac:dyDescent="0.35">
      <c r="A1" s="280" t="s">
        <v>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23.25" x14ac:dyDescent="0.35">
      <c r="A2" s="280" t="s">
        <v>142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 ht="23.25" x14ac:dyDescent="0.35">
      <c r="A3" s="280" t="s">
        <v>143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11" ht="24" thickBot="1" x14ac:dyDescent="0.4">
      <c r="A4" s="174"/>
      <c r="B4" s="174" t="s">
        <v>112</v>
      </c>
      <c r="C4" s="174"/>
      <c r="D4" s="174"/>
      <c r="E4" s="174"/>
      <c r="F4" s="174"/>
      <c r="G4" s="174" t="s">
        <v>113</v>
      </c>
      <c r="H4" s="174"/>
      <c r="I4" s="174"/>
      <c r="J4" s="174"/>
      <c r="K4" s="174"/>
    </row>
    <row r="5" spans="1:11" ht="21.75" thickBot="1" x14ac:dyDescent="0.4">
      <c r="A5" s="175" t="s">
        <v>8</v>
      </c>
      <c r="B5" s="281" t="s">
        <v>114</v>
      </c>
      <c r="C5" s="281"/>
      <c r="D5" s="281"/>
      <c r="E5" s="282"/>
      <c r="F5" s="176" t="s">
        <v>8</v>
      </c>
      <c r="G5" s="283" t="s">
        <v>115</v>
      </c>
      <c r="H5" s="284"/>
      <c r="I5" s="284"/>
      <c r="J5" s="285"/>
    </row>
    <row r="6" spans="1:11" ht="21" x14ac:dyDescent="0.35">
      <c r="A6" s="177" t="s">
        <v>116</v>
      </c>
      <c r="B6" s="178" t="s">
        <v>9</v>
      </c>
      <c r="C6" s="179" t="s">
        <v>14</v>
      </c>
      <c r="D6" s="180" t="s">
        <v>22</v>
      </c>
      <c r="E6" s="181" t="s">
        <v>15</v>
      </c>
      <c r="F6" s="182" t="s">
        <v>116</v>
      </c>
      <c r="G6" s="183" t="s">
        <v>9</v>
      </c>
      <c r="H6" s="183" t="s">
        <v>14</v>
      </c>
      <c r="I6" s="184" t="s">
        <v>22</v>
      </c>
      <c r="J6" s="185" t="s">
        <v>117</v>
      </c>
    </row>
    <row r="7" spans="1:11" ht="21" x14ac:dyDescent="0.35">
      <c r="A7" s="186">
        <v>1</v>
      </c>
      <c r="B7" s="187" t="s">
        <v>144</v>
      </c>
      <c r="C7" s="188" t="s">
        <v>145</v>
      </c>
      <c r="D7" s="189">
        <v>25022.952999999998</v>
      </c>
      <c r="E7" s="189">
        <v>790995969.53169811</v>
      </c>
      <c r="F7" s="186">
        <v>1</v>
      </c>
      <c r="G7" s="190" t="s">
        <v>146</v>
      </c>
      <c r="H7" s="191">
        <v>22030099</v>
      </c>
      <c r="I7" s="192">
        <v>13.611000000000001</v>
      </c>
      <c r="J7" s="192">
        <v>945645836.51999998</v>
      </c>
    </row>
    <row r="8" spans="1:11" ht="21" x14ac:dyDescent="0.35">
      <c r="A8" s="186">
        <v>2</v>
      </c>
      <c r="B8" s="193" t="s">
        <v>147</v>
      </c>
      <c r="C8" s="194">
        <v>94036090</v>
      </c>
      <c r="D8" s="195">
        <v>1860709.8306699996</v>
      </c>
      <c r="E8" s="195">
        <v>423946795.56453943</v>
      </c>
      <c r="F8" s="186">
        <v>2</v>
      </c>
      <c r="G8" s="196" t="s">
        <v>148</v>
      </c>
      <c r="H8" s="191">
        <v>85442029</v>
      </c>
      <c r="I8" s="197">
        <v>1279.4100000000001</v>
      </c>
      <c r="J8" s="192">
        <v>684429764.94000006</v>
      </c>
      <c r="K8" s="198"/>
    </row>
    <row r="9" spans="1:11" ht="21" x14ac:dyDescent="0.35">
      <c r="A9" s="186">
        <v>3</v>
      </c>
      <c r="B9" s="193" t="s">
        <v>149</v>
      </c>
      <c r="C9" s="199">
        <v>10064090</v>
      </c>
      <c r="D9" s="189">
        <v>10698.388080000001</v>
      </c>
      <c r="E9" s="200">
        <v>166420972.081</v>
      </c>
      <c r="F9" s="186">
        <v>3</v>
      </c>
      <c r="G9" s="201" t="s">
        <v>121</v>
      </c>
      <c r="H9" s="191">
        <v>24029020</v>
      </c>
      <c r="I9" s="197">
        <v>1275.2815399999999</v>
      </c>
      <c r="J9" s="192">
        <v>433293840.63999999</v>
      </c>
      <c r="K9" s="198"/>
    </row>
    <row r="10" spans="1:11" ht="22.5" customHeight="1" x14ac:dyDescent="0.35">
      <c r="A10" s="186">
        <v>4</v>
      </c>
      <c r="B10" s="202" t="s">
        <v>126</v>
      </c>
      <c r="C10" s="203">
        <v>85043199</v>
      </c>
      <c r="D10" s="204">
        <v>149207.24664</v>
      </c>
      <c r="E10" s="63">
        <v>150960042.28646401</v>
      </c>
      <c r="F10" s="186">
        <v>4</v>
      </c>
      <c r="G10" s="250" t="s">
        <v>150</v>
      </c>
      <c r="H10" s="191">
        <v>85389020</v>
      </c>
      <c r="I10" s="205">
        <v>382.94</v>
      </c>
      <c r="J10" s="192">
        <v>238777802.15000001</v>
      </c>
      <c r="K10" s="198"/>
    </row>
    <row r="11" spans="1:11" ht="37.5" customHeight="1" x14ac:dyDescent="0.35">
      <c r="A11" s="186">
        <v>5</v>
      </c>
      <c r="B11" s="187" t="s">
        <v>94</v>
      </c>
      <c r="C11" s="206">
        <v>10063099</v>
      </c>
      <c r="D11" s="189">
        <v>12702.07208</v>
      </c>
      <c r="E11" s="189">
        <v>69705040.004000008</v>
      </c>
      <c r="F11" s="186">
        <v>5</v>
      </c>
      <c r="G11" s="196" t="s">
        <v>151</v>
      </c>
      <c r="H11" s="191">
        <v>69072394</v>
      </c>
      <c r="I11" s="197">
        <v>382.2072</v>
      </c>
      <c r="J11" s="192">
        <v>208550894.34</v>
      </c>
      <c r="K11" s="198"/>
    </row>
    <row r="12" spans="1:11" ht="31.5" x14ac:dyDescent="0.35">
      <c r="A12" s="186">
        <v>6</v>
      </c>
      <c r="B12" s="207" t="s">
        <v>120</v>
      </c>
      <c r="C12" s="206">
        <v>90158090</v>
      </c>
      <c r="D12" s="195">
        <v>3.1779999999999999</v>
      </c>
      <c r="E12" s="195">
        <v>61892254.799999997</v>
      </c>
      <c r="F12" s="186">
        <v>6</v>
      </c>
      <c r="G12" s="208" t="s">
        <v>152</v>
      </c>
      <c r="H12" s="209">
        <v>84068290</v>
      </c>
      <c r="I12" s="205">
        <v>956.91000000000008</v>
      </c>
      <c r="J12" s="210">
        <v>178980281.31999999</v>
      </c>
      <c r="K12" s="198"/>
    </row>
    <row r="13" spans="1:11" ht="39.75" customHeight="1" x14ac:dyDescent="0.35">
      <c r="A13" s="186">
        <v>7</v>
      </c>
      <c r="B13" s="202" t="s">
        <v>153</v>
      </c>
      <c r="C13" s="203">
        <v>11081400</v>
      </c>
      <c r="D13" s="204">
        <v>669.40160000000003</v>
      </c>
      <c r="E13" s="189">
        <v>27014606.8825</v>
      </c>
      <c r="F13" s="186">
        <v>7</v>
      </c>
      <c r="G13" s="196" t="s">
        <v>154</v>
      </c>
      <c r="H13" s="191">
        <v>85353020</v>
      </c>
      <c r="I13" s="197">
        <v>269.26370000000003</v>
      </c>
      <c r="J13" s="192">
        <v>166259128.46000001</v>
      </c>
      <c r="K13" s="211"/>
    </row>
    <row r="14" spans="1:11" ht="37.5" customHeight="1" x14ac:dyDescent="0.35">
      <c r="A14" s="186">
        <v>8</v>
      </c>
      <c r="B14" s="212" t="s">
        <v>155</v>
      </c>
      <c r="C14" s="213">
        <v>84388012</v>
      </c>
      <c r="D14" s="214">
        <v>414</v>
      </c>
      <c r="E14" s="214">
        <v>20015966.775000002</v>
      </c>
      <c r="F14" s="186">
        <v>8</v>
      </c>
      <c r="G14" s="196" t="s">
        <v>156</v>
      </c>
      <c r="H14" s="191">
        <v>85042219</v>
      </c>
      <c r="I14" s="197">
        <v>156.4</v>
      </c>
      <c r="J14" s="192">
        <v>117542213.53</v>
      </c>
      <c r="K14" s="211"/>
    </row>
    <row r="15" spans="1:11" ht="43.5" customHeight="1" x14ac:dyDescent="0.35">
      <c r="A15" s="186">
        <v>9</v>
      </c>
      <c r="B15" s="215" t="s">
        <v>132</v>
      </c>
      <c r="C15" s="213">
        <v>12119099</v>
      </c>
      <c r="D15" s="189">
        <v>10.831300000000001</v>
      </c>
      <c r="E15" s="189">
        <v>8659738.5933910012</v>
      </c>
      <c r="F15" s="186">
        <v>9</v>
      </c>
      <c r="G15" s="196" t="s">
        <v>127</v>
      </c>
      <c r="H15" s="191">
        <v>84742011</v>
      </c>
      <c r="I15" s="197">
        <v>130.63900000000001</v>
      </c>
      <c r="J15" s="192">
        <v>110888183.09999999</v>
      </c>
      <c r="K15" s="198"/>
    </row>
    <row r="16" spans="1:11" ht="45.75" customHeight="1" x14ac:dyDescent="0.35">
      <c r="A16" s="186">
        <v>10</v>
      </c>
      <c r="B16" s="216" t="s">
        <v>128</v>
      </c>
      <c r="C16" s="217">
        <v>10063030</v>
      </c>
      <c r="D16" s="189">
        <v>200.38399999999999</v>
      </c>
      <c r="E16" s="189">
        <v>6720462</v>
      </c>
      <c r="F16" s="186">
        <v>10</v>
      </c>
      <c r="G16" s="196" t="s">
        <v>157</v>
      </c>
      <c r="H16" s="218">
        <v>90221400</v>
      </c>
      <c r="I16" s="197">
        <v>93.232600000000005</v>
      </c>
      <c r="J16" s="210">
        <v>107654680.76000001</v>
      </c>
    </row>
    <row r="17" spans="1:11" ht="21.75" thickBot="1" x14ac:dyDescent="0.4">
      <c r="A17" s="219"/>
      <c r="B17" s="276" t="s">
        <v>137</v>
      </c>
      <c r="C17" s="277"/>
      <c r="D17" s="220">
        <v>2059638.2853699997</v>
      </c>
      <c r="E17" s="221">
        <v>1726331848.5185926</v>
      </c>
      <c r="F17" s="222"/>
      <c r="G17" s="278" t="s">
        <v>138</v>
      </c>
      <c r="H17" s="279"/>
      <c r="I17" s="223">
        <v>4939.8950400000003</v>
      </c>
      <c r="J17" s="224">
        <v>3192022625.7600007</v>
      </c>
    </row>
    <row r="18" spans="1:11" ht="21.75" thickBot="1" x14ac:dyDescent="0.4">
      <c r="A18" s="225"/>
      <c r="B18" s="226" t="s">
        <v>23</v>
      </c>
      <c r="C18" s="227"/>
      <c r="D18" s="228">
        <v>1193.7630999998655</v>
      </c>
      <c r="E18" s="229">
        <v>29822437.679999828</v>
      </c>
      <c r="F18" s="230"/>
      <c r="G18" s="231" t="s">
        <v>23</v>
      </c>
      <c r="H18" s="232"/>
      <c r="I18" s="233">
        <v>7769.3609700000006</v>
      </c>
      <c r="J18" s="233">
        <v>497737940.21000051</v>
      </c>
      <c r="K18" s="234"/>
    </row>
    <row r="19" spans="1:11" ht="21.75" thickBot="1" x14ac:dyDescent="0.4">
      <c r="A19" s="235" t="s">
        <v>158</v>
      </c>
      <c r="B19" s="236" t="s">
        <v>159</v>
      </c>
      <c r="C19" s="237"/>
      <c r="D19" s="238">
        <v>2060832.0484699996</v>
      </c>
      <c r="E19" s="239">
        <v>1756154286.1985924</v>
      </c>
      <c r="F19" s="240"/>
      <c r="G19" s="241" t="s">
        <v>12</v>
      </c>
      <c r="H19" s="242"/>
      <c r="I19" s="243">
        <v>12709.256010000001</v>
      </c>
      <c r="J19" s="244">
        <v>3689760565.9700012</v>
      </c>
      <c r="K19" s="245"/>
    </row>
    <row r="20" spans="1:11" ht="21" x14ac:dyDescent="0.25">
      <c r="A20" s="246"/>
      <c r="B20" s="246" t="s">
        <v>160</v>
      </c>
      <c r="C20" s="246"/>
      <c r="D20" s="246"/>
      <c r="E20" s="247"/>
      <c r="F20" s="247" t="s">
        <v>161</v>
      </c>
      <c r="G20" s="247"/>
      <c r="H20" s="247"/>
      <c r="I20" s="248"/>
      <c r="J20" s="248"/>
      <c r="K20" s="249"/>
    </row>
  </sheetData>
  <mergeCells count="7">
    <mergeCell ref="B17:C17"/>
    <mergeCell ref="G17:H17"/>
    <mergeCell ref="A1:K1"/>
    <mergeCell ref="A2:K2"/>
    <mergeCell ref="A3:K3"/>
    <mergeCell ref="B5:E5"/>
    <mergeCell ref="G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ปีงบฯ62ขาเข้า</vt:lpstr>
      <vt:lpstr>ขาเข้า พ.ค.62</vt:lpstr>
      <vt:lpstr>ขาออก พค 62 และงบ62</vt:lpstr>
      <vt:lpstr>ผด. พค62</vt:lpstr>
      <vt:lpstr>ผด.ตค61-พค62</vt:lpstr>
      <vt:lpstr>ปีงบฯ62ขาเข้า!Print_Area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2019-03-11T03:12:19Z</dcterms:created>
  <dcterms:modified xsi:type="dcterms:W3CDTF">2019-06-20T02:48:23Z</dcterms:modified>
</cp:coreProperties>
</file>